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8085" windowHeight="9840" activeTab="0"/>
  </bookViews>
  <sheets>
    <sheet name="2012年特扶项目实施计划表" sheetId="1" r:id="rId1"/>
  </sheets>
  <definedNames>
    <definedName name="_xlnm.Print_Titles" localSheetId="0">'2012年特扶项目实施计划表'!$4:$5</definedName>
  </definedNames>
  <calcPr fullCalcOnLoad="1"/>
</workbook>
</file>

<file path=xl/sharedStrings.xml><?xml version="1.0" encoding="utf-8"?>
<sst xmlns="http://schemas.openxmlformats.org/spreadsheetml/2006/main" count="584" uniqueCount="345">
  <si>
    <t>官塘乡</t>
  </si>
  <si>
    <t>水利局</t>
  </si>
  <si>
    <t>蔡剑佑</t>
  </si>
  <si>
    <t>松源镇</t>
  </si>
  <si>
    <t>叶先良</t>
  </si>
  <si>
    <t>交通局</t>
  </si>
  <si>
    <t>庆元至巾子峰景区公路</t>
  </si>
  <si>
    <t>三级公路，长10公里</t>
  </si>
  <si>
    <t xml:space="preserve"> 巾子峰至大洋湿地</t>
  </si>
  <si>
    <t>四级公路，长12.8公里</t>
  </si>
  <si>
    <t>屏都至百丈</t>
  </si>
  <si>
    <t>屏都镇、淤上乡</t>
  </si>
  <si>
    <t>四级公路，长17公里</t>
  </si>
  <si>
    <t>白柘坑至白柘洋</t>
  </si>
  <si>
    <t>准四级公路，长10.3公里</t>
  </si>
  <si>
    <t>良官田至龙头山</t>
  </si>
  <si>
    <t>黄田镇</t>
  </si>
  <si>
    <t>准四级公路，长15.2公里</t>
  </si>
  <si>
    <t>永青林场至双苗尖</t>
  </si>
  <si>
    <t>左溪镇</t>
  </si>
  <si>
    <t>准四级公路，长8公里</t>
  </si>
  <si>
    <t>上坑至九际</t>
  </si>
  <si>
    <t>竹口镇、四山乡</t>
  </si>
  <si>
    <t>准四级公路，长11公里</t>
  </si>
  <si>
    <t>台湖至台湖山</t>
  </si>
  <si>
    <t>准四级公路，长6公里</t>
  </si>
  <si>
    <t>屏都</t>
  </si>
  <si>
    <t>竹口镇</t>
  </si>
  <si>
    <t>农办</t>
  </si>
  <si>
    <t>⑴</t>
  </si>
  <si>
    <t>环保局</t>
  </si>
  <si>
    <t>吴小军</t>
  </si>
  <si>
    <t>教育局</t>
  </si>
  <si>
    <t>职业中学扩建</t>
  </si>
  <si>
    <t>江滨小学扩建</t>
  </si>
  <si>
    <t>人民医院改造</t>
  </si>
  <si>
    <t>卫生局</t>
  </si>
  <si>
    <t>王庆荣</t>
  </si>
  <si>
    <t>中医院改造</t>
  </si>
  <si>
    <t>同济大桥（暂名）</t>
  </si>
  <si>
    <t>建设局</t>
  </si>
  <si>
    <t>建设二级公路9.2公里，三级公路13.1公里</t>
  </si>
  <si>
    <t>陈掌军</t>
  </si>
  <si>
    <t>百山祖乡村道路建设</t>
  </si>
  <si>
    <t>庆元香菇市场迁建</t>
  </si>
  <si>
    <t>安溪边贸小商品市场</t>
  </si>
  <si>
    <t>完成土地政策处理，开展项目规划设计及项目用地三通一平和砌围墙，动工建设</t>
  </si>
  <si>
    <t>松源镇五都村</t>
  </si>
  <si>
    <t>安溪村</t>
  </si>
  <si>
    <t>屏都镇</t>
  </si>
  <si>
    <t>完成西区道路及排水，边坡防护，人行道及绿化</t>
  </si>
  <si>
    <t>开展12个中心村村培育建设和20个“三沿”整治村建设</t>
  </si>
  <si>
    <t>建好800套安置房，完成约3000人搬迁</t>
  </si>
  <si>
    <t>启动“三通一平”基础设施建设和安置农户建房</t>
  </si>
  <si>
    <t>完成师生食堂建设，并启动学校综合楼、运动场地建设</t>
  </si>
  <si>
    <t>竹口农民就业平台</t>
  </si>
  <si>
    <t>⑵</t>
  </si>
  <si>
    <t>农产品综合检测中心</t>
  </si>
  <si>
    <t>建设农产品综合检测实验室300平方米；相关检测仪器购置</t>
  </si>
  <si>
    <t>（二）</t>
  </si>
  <si>
    <t>来料加工</t>
  </si>
  <si>
    <t>来料加工提升</t>
  </si>
  <si>
    <t>全县</t>
  </si>
  <si>
    <t>建设100个来料加工示范点、10个示范村、4个异地搬迁安置小区来料加工服务中心</t>
  </si>
  <si>
    <t>妇联</t>
  </si>
  <si>
    <t>叶春梅</t>
  </si>
  <si>
    <t>（三）</t>
  </si>
  <si>
    <t>生态旅游</t>
  </si>
  <si>
    <t>百山祖生态休闲旅游示范区及周边村扶贫开发</t>
  </si>
  <si>
    <t>百山祖、五大堡</t>
  </si>
  <si>
    <t>建设百山祖生态休闲旅游主景区和后广、车根、黄皮、桥陌、龙岩等休闲旅游特色村，打造“中国生态环境第一县”乡村生态休闲旅游精品示范区</t>
  </si>
  <si>
    <t>旅游局</t>
  </si>
  <si>
    <t>姚增辉</t>
  </si>
  <si>
    <t>⑴</t>
  </si>
  <si>
    <t>低碳休闲旅游景区</t>
  </si>
  <si>
    <t>百山祖乡</t>
  </si>
  <si>
    <t>创建百山祖AAAA级低碳旅游景区</t>
  </si>
  <si>
    <t>百山祖景区周边村扶贫开发</t>
  </si>
  <si>
    <t>周边村环境整治和产业开发</t>
  </si>
  <si>
    <t>五大堡和百山祖乡相关村</t>
  </si>
  <si>
    <t>廊桥文化旅游开发（中国.庆元廊桥博物馆）</t>
  </si>
  <si>
    <t>建筑占地面积1532㎡；总建筑面积3120㎡。</t>
  </si>
  <si>
    <t>文广
新局</t>
  </si>
  <si>
    <t>农村通景区公路（乡村旅游业配套设施）</t>
  </si>
  <si>
    <t>松源、屏都等乡镇</t>
  </si>
  <si>
    <t>吴庆洪</t>
  </si>
  <si>
    <t>屏都镇</t>
  </si>
  <si>
    <t>⑶</t>
  </si>
  <si>
    <t>⑷</t>
  </si>
  <si>
    <t>⑸</t>
  </si>
  <si>
    <t>⑹</t>
  </si>
  <si>
    <t>⑺</t>
  </si>
  <si>
    <t>⑻</t>
  </si>
  <si>
    <t>五大堡乡、百山祖乡</t>
  </si>
  <si>
    <t>（四）</t>
  </si>
  <si>
    <t>集体经济</t>
  </si>
  <si>
    <t>区域性特色农副产品专业交易市场</t>
  </si>
  <si>
    <t>国资公司</t>
  </si>
  <si>
    <t>叶  飞</t>
  </si>
  <si>
    <t>黄田灰树花交易市场</t>
  </si>
  <si>
    <t>中济</t>
  </si>
  <si>
    <t>征用土地3000㎡，建交易棚1500㎡，冷库500㎡）</t>
  </si>
  <si>
    <t>黄田镇</t>
  </si>
  <si>
    <t>黄田食用菌交易市场</t>
  </si>
  <si>
    <t>东西</t>
  </si>
  <si>
    <t>五大堡锥栗交易市场</t>
  </si>
  <si>
    <t>杨楼</t>
  </si>
  <si>
    <r>
      <t>锥栗交易市场建设2000m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；钢钩简易棚1个；</t>
    </r>
  </si>
  <si>
    <t>五大堡乡</t>
  </si>
  <si>
    <t>淤上蒲潭农副产品交易市场</t>
  </si>
  <si>
    <t>蒲潭</t>
  </si>
  <si>
    <t>淤上乡</t>
  </si>
  <si>
    <t>吴孚郎</t>
  </si>
  <si>
    <t>荷地高山蔬菜交易市场</t>
  </si>
  <si>
    <t>荷地</t>
  </si>
  <si>
    <t>荷地镇</t>
  </si>
  <si>
    <t>左溪吊瓜交易市场</t>
  </si>
  <si>
    <t>左溪</t>
  </si>
  <si>
    <t>左溪镇</t>
  </si>
  <si>
    <t>周大标</t>
  </si>
  <si>
    <t>（五）</t>
  </si>
  <si>
    <t>产业发展平台</t>
  </si>
  <si>
    <t>下山农民创业园开发（一期）</t>
  </si>
  <si>
    <t>土地平整，主道路铺设、排水工程，边坡防护，大桥建设</t>
  </si>
  <si>
    <t>竹口农民就业平台建设（一期）</t>
  </si>
  <si>
    <t>六通一平基础设施工程</t>
  </si>
  <si>
    <t>竹口农民就业平台建设
（一期）</t>
  </si>
  <si>
    <t>竹口大桥</t>
  </si>
  <si>
    <t>食用菌加工产业园</t>
  </si>
  <si>
    <t>屏都</t>
  </si>
  <si>
    <t>三</t>
  </si>
  <si>
    <t>公共服务类</t>
  </si>
  <si>
    <t>14</t>
  </si>
  <si>
    <t>（一）</t>
  </si>
  <si>
    <t>美丽乡村建设</t>
  </si>
  <si>
    <t>“三沿”整治</t>
  </si>
  <si>
    <t>整治“三沿”22个村；建设中心村4个</t>
  </si>
  <si>
    <t>有关村</t>
  </si>
  <si>
    <t>农家乐特色村培育</t>
  </si>
  <si>
    <t>洁净家园</t>
  </si>
  <si>
    <t>农民异地搬迁</t>
  </si>
  <si>
    <t>巾子小区（同心新村）</t>
  </si>
  <si>
    <t>松源镇</t>
  </si>
  <si>
    <t>占地690亩，2011-2013年完成8000人的安置</t>
  </si>
  <si>
    <t>建设局</t>
  </si>
  <si>
    <t>占地195亩，2012-2013年完成484户的安置</t>
  </si>
  <si>
    <t>竹口镇</t>
  </si>
  <si>
    <t>屏都小区</t>
  </si>
  <si>
    <t>占地300亩，2011-2013年完成1000人的安置</t>
  </si>
  <si>
    <t>教育设施建设</t>
  </si>
  <si>
    <t>庆元二中迁建</t>
  </si>
  <si>
    <t>按60个教学班/3000生规模设置</t>
  </si>
  <si>
    <t>新增教育用地48亩，建设实训楼、教学楼、报告厅、操场等</t>
  </si>
  <si>
    <t>扩建江滨小学综合楼、午餐厅、运动场及绿化等</t>
  </si>
  <si>
    <t>幼儿园建设项目</t>
  </si>
  <si>
    <t>扩建机关幼儿园、整合苗苗幼儿园和进修学校</t>
  </si>
  <si>
    <t>实验幼儿园建设</t>
  </si>
  <si>
    <r>
      <t>新增建筑1200m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、修缮建筑2000m</t>
    </r>
    <r>
      <rPr>
        <vertAlign val="superscript"/>
        <sz val="8"/>
        <rFont val="宋体"/>
        <family val="0"/>
      </rPr>
      <t>2</t>
    </r>
  </si>
  <si>
    <t>中心幼儿园建设</t>
  </si>
  <si>
    <r>
      <t>中心幼儿园扩建500m</t>
    </r>
    <r>
      <rPr>
        <vertAlign val="superscript"/>
        <sz val="8"/>
        <rFont val="宋体"/>
        <family val="0"/>
      </rPr>
      <t>2</t>
    </r>
  </si>
  <si>
    <t>卫生设施建设</t>
  </si>
  <si>
    <t>2</t>
  </si>
  <si>
    <t>总建筑面积19269平方米</t>
  </si>
  <si>
    <t>改造面积13867平方米</t>
  </si>
  <si>
    <t>文化设施建设</t>
  </si>
  <si>
    <t>农民新村社区文化中心</t>
  </si>
  <si>
    <t>屏都、松源镇</t>
  </si>
  <si>
    <t>同德、巾子社区和屏都新区文化中心建设。</t>
  </si>
  <si>
    <t>（六）</t>
  </si>
  <si>
    <t>基础设施建设</t>
  </si>
  <si>
    <t>同济
新村</t>
  </si>
  <si>
    <t>长120米、宽14.5米及引桥18×600米</t>
  </si>
  <si>
    <t>松屏路改造（香蕈大道）</t>
  </si>
  <si>
    <t>同德
新村</t>
  </si>
  <si>
    <t>松屏路主街道拓宽，道路总长1080米，宽度31米</t>
  </si>
  <si>
    <t>练正娟</t>
  </si>
  <si>
    <t>项进全</t>
  </si>
  <si>
    <t>练全安</t>
  </si>
  <si>
    <t>叶利民</t>
  </si>
  <si>
    <t>示范点建设40个，建设示范村或社区3-5个，建设同心新村来料加工服务中心</t>
  </si>
  <si>
    <t>祁康明</t>
  </si>
  <si>
    <t>在松源、屏都、淤上、安南、黄田、荷地等地建设若干个区域性特色农副产品专业交易市场，帮助解决部分集体经济薄弱村发展村级集体经济。</t>
  </si>
  <si>
    <t>平整土地，地面硬化约3000㎡，建钢构简易棚1个。</t>
  </si>
  <si>
    <t>征用土地3000㎡，总建筑面积1391㎡</t>
  </si>
  <si>
    <r>
      <t>建成3000m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的高山茭白交易市场，摊位20个，综合管理用房320㎡，茭白池20个，冷库3个</t>
    </r>
  </si>
  <si>
    <t>总建筑面积4000㎡，其中交易区1800㎡，贮藏区1000㎡，冷库500㎡，停车场500㎡，管理区200㎡</t>
  </si>
  <si>
    <t>完成项目规划设计及项目用地三通一平和砌围墙，动工建设</t>
  </si>
  <si>
    <t>征用土地600㎡，建小商品市场两层1200㎡，摊位120个，完善路、水、电等配套设施</t>
  </si>
  <si>
    <t>建小商品市场两层1200平方米，设摊位120个，完善路、水、电等配套设施</t>
  </si>
  <si>
    <t>安南乡</t>
  </si>
  <si>
    <t>叶其娇</t>
  </si>
  <si>
    <t>本项目主线长145m；桥梁总长度88.04m/1座</t>
  </si>
  <si>
    <t>土地平整、主道路铺实及部分边坡处理</t>
  </si>
  <si>
    <t>完成3个农家乐特色村建设，新启动2个以上农家乐特色村。</t>
  </si>
  <si>
    <t>刘利明</t>
  </si>
  <si>
    <t>建设教学教辅用房、绿化以及校园内水、电、路改造等</t>
  </si>
  <si>
    <t>完成医技楼室内外装修及安装工程并投入使用，开工建设住院楼</t>
  </si>
  <si>
    <t>安置小区安全饮用水工程</t>
  </si>
  <si>
    <t>建设备用水源水坝、兰溪桥水库至自来水厂两条引水管道分别长7千米、5千米</t>
  </si>
  <si>
    <t>松源镇</t>
  </si>
  <si>
    <t>有关乡镇</t>
  </si>
  <si>
    <t>张村等乡镇</t>
  </si>
  <si>
    <t>占地78亩，2012-2013年完成273户的安置</t>
  </si>
  <si>
    <t>农办</t>
  </si>
  <si>
    <t>练正娟</t>
  </si>
  <si>
    <t>建设综合实验室200平方米、育种驯化实验室60平方米、无菌室60平方米、电化培训教室50平方米、菌类栽培试验场2000平方米、食用菌机械。</t>
  </si>
  <si>
    <t>完成30个村的农村污水处理设施和8个太阳能沤肥房建设和3座垃圾中转站及机械设备、全县农村垃圾处理</t>
  </si>
  <si>
    <t>修建1600平方米中心用房及购置相关配套设施</t>
  </si>
  <si>
    <t>扶持农民专业合作社发展特色农业产业及基地配套设施建设</t>
  </si>
  <si>
    <t>开展村级资金互助组织试点18个。</t>
  </si>
  <si>
    <t>食用菌技术创新服务平台、农产品综合检测中心</t>
  </si>
  <si>
    <t>食用菌技术创新服务平台</t>
  </si>
  <si>
    <t>2012年建设内容和规模</t>
  </si>
  <si>
    <t>新建竹林道300公里，拓宽改造180公里；改造提升东部毛竹低效林4.5万亩；续建30个毛竹示范园，建设2家示范性笋竹专业合作社</t>
  </si>
  <si>
    <t>提升东部高山蔬菜的规模化经营和设施投入；发展茶叶、吊瓜、中药材等特色产业2000亩</t>
  </si>
  <si>
    <t>建设特色种养业配套道路等小型公益项目20个</t>
  </si>
  <si>
    <t>评定30名“农民专家”，带动培养600名农村实用人才；庆元技工培训300人，食用菌厨艺培训100人，电子商务培训300人</t>
  </si>
  <si>
    <t>为全县贷款额度在2万元以下农户贷款给予贴息；对贷款额度在5万元以下的下山搬迁小区安置农户和额度在20万元以下的来料加工经纪人、农民专业合作社创业贷款给予贴息</t>
  </si>
  <si>
    <t>新发展村级发展互助会8个</t>
  </si>
  <si>
    <t>从2012年7月1日起，将农村居民最低保障标准从每人每月210元提高至每人每月228元，并实现动态管理下的应保尽保</t>
  </si>
  <si>
    <t>建筑面积1600 平方米,包括重度残疾人托养用房、康复训练用房、文娱活动用房、劳动工场、辅助用房等</t>
  </si>
  <si>
    <t>扶持低收入农户集中村农户发展特色种养业及配套基础设施建设</t>
  </si>
  <si>
    <t>建设杏鲍菇和香菇标准示范基地各60亩，购置相关设备，对新建的食用菌菌棒工厂化生产设备进行补助</t>
  </si>
  <si>
    <t>改造高效锥栗示范基地4719亩</t>
  </si>
  <si>
    <t>发展托养农户100户，养殖大鲵1000尾</t>
  </si>
  <si>
    <t>菌种生产用房940㎡、全天候菌类栽培场450㎡、品种对比试验场1000㎡建设和综合业务用房修缮；仪器设备的添置安装调试与投入使用(含食用菌菌棒生产设备）</t>
  </si>
  <si>
    <t>支持五大堡乡和百山祖乡9个景区周边村的产业发展和特色村建设</t>
  </si>
  <si>
    <t>建设二级公路9.2公里，三级公路23.1公里</t>
  </si>
  <si>
    <t>二级公路9.2公里，三级公路13.1公里</t>
  </si>
  <si>
    <t>启动香菇市场和安溪边贸市场建设</t>
  </si>
  <si>
    <t>征地、规划设计并开工建设</t>
  </si>
  <si>
    <t>完成门诊综合楼建设</t>
  </si>
  <si>
    <t>附件1</t>
  </si>
  <si>
    <t>庆元县群众增收致富奔小康特别扶持项目2012年实施计划表</t>
  </si>
  <si>
    <t>单位：万元、亩</t>
  </si>
  <si>
    <t>序号</t>
  </si>
  <si>
    <t>项目名称</t>
  </si>
  <si>
    <t>建设
地点</t>
  </si>
  <si>
    <t>建设内容和规模</t>
  </si>
  <si>
    <t>2011--2013年投资规划(调整后）</t>
  </si>
  <si>
    <t>2011年投资计划（调整后）</t>
  </si>
  <si>
    <t>2012年投资计划</t>
  </si>
  <si>
    <t>总投资</t>
  </si>
  <si>
    <t>市县财政投入</t>
  </si>
  <si>
    <t>省级原渠道补助</t>
  </si>
  <si>
    <t>业主（农户）自筹</t>
  </si>
  <si>
    <t>省特扶政策补助</t>
  </si>
  <si>
    <t>其他
投资</t>
  </si>
  <si>
    <t>建设地点</t>
  </si>
  <si>
    <t>新增建设用地</t>
  </si>
  <si>
    <t>责任  单位</t>
  </si>
  <si>
    <t>责任人</t>
  </si>
  <si>
    <t>合  计</t>
  </si>
  <si>
    <t>一</t>
  </si>
  <si>
    <t>扶贫开发类</t>
  </si>
  <si>
    <t>（一）</t>
  </si>
  <si>
    <t>产业帮扶</t>
  </si>
  <si>
    <t>笋竹产业扶贫开发</t>
  </si>
  <si>
    <t>全县</t>
  </si>
  <si>
    <t>新建竹林道400公里；拓宽改造700公里；毛竹低改10万亩；建设示范园30个；全县推广高效生态的毛竹林经营技术；笋竹农民专业合作组织示范建设若干家</t>
  </si>
  <si>
    <t>林业局</t>
  </si>
  <si>
    <t>吴存灿</t>
  </si>
  <si>
    <t>扶贫专业合作社培育</t>
  </si>
  <si>
    <t>农业局</t>
  </si>
  <si>
    <t>洪宝如</t>
  </si>
  <si>
    <t>⑴</t>
  </si>
  <si>
    <t>蔬菜专业合作社整合提升</t>
  </si>
  <si>
    <t>高山蔬菜生产重点乡镇</t>
  </si>
  <si>
    <t>建设冷库100立方米，产品收购场地300平方米，仓库200平方米，社员培训中心200平方米；建设标准化钢架大棚基地50亩</t>
  </si>
  <si>
    <t>⑵</t>
  </si>
  <si>
    <t>吊瓜专业合作社整合提升</t>
  </si>
  <si>
    <t>吊瓜生产重点乡镇</t>
  </si>
  <si>
    <t>建设冷库100立方米，吊瓜标准加工厂房100平方米，社员培训中心建设100平方米；标准化基地改造1500亩</t>
  </si>
  <si>
    <t>农村“一事一议”公益设施</t>
  </si>
  <si>
    <t>建设特色种养业配套道路等小型公益设施</t>
  </si>
  <si>
    <t>财政局</t>
  </si>
  <si>
    <t>刘高深</t>
  </si>
  <si>
    <t>（二）</t>
  </si>
  <si>
    <t>就业帮扶</t>
  </si>
  <si>
    <t>农村“两创”人才培训</t>
  </si>
  <si>
    <t>培训3000人。</t>
  </si>
  <si>
    <t>农办</t>
  </si>
  <si>
    <t>（三）</t>
  </si>
  <si>
    <t>金融扶贫</t>
  </si>
  <si>
    <t>扶贫小额信贷</t>
  </si>
  <si>
    <t>低收入农户、农民大学生、大学生村官、下山农民、来料加工经纪人、农业龙头企业、专业合作社等经济组织创业扶贫小额信贷贴息。</t>
  </si>
  <si>
    <t xml:space="preserve">农办
</t>
  </si>
  <si>
    <t xml:space="preserve">练正娟
</t>
  </si>
  <si>
    <t>资金互助组织</t>
  </si>
  <si>
    <t>各有关村</t>
  </si>
  <si>
    <t>（四）</t>
  </si>
  <si>
    <t>社会救助</t>
  </si>
  <si>
    <t>低保农户保障</t>
  </si>
  <si>
    <t>从2011年起将收入2500元以下符合低保条件的农户全部纳入最低生活保障，实现“应保尽保、应补尽补”。</t>
  </si>
  <si>
    <t>民政局</t>
  </si>
  <si>
    <t>胡显平</t>
  </si>
  <si>
    <t>残疾人托（安）养中心</t>
  </si>
  <si>
    <t>残联</t>
  </si>
  <si>
    <t>毛茂丰</t>
  </si>
  <si>
    <t>（五）</t>
  </si>
  <si>
    <t>结对帮扶</t>
  </si>
  <si>
    <t>低收入农户结对帮扶</t>
  </si>
  <si>
    <t>低收入农户集中村</t>
  </si>
  <si>
    <t>通过扶持扶贫龙头企业、扶贫合作社和低收入农户集中村发展特色种养业，实施惠及全县每一个低收入农户的增收工程。</t>
  </si>
  <si>
    <t>二</t>
  </si>
  <si>
    <t>产业发展类</t>
  </si>
  <si>
    <t>现代农业</t>
  </si>
  <si>
    <t>食用菌园区</t>
  </si>
  <si>
    <t>有关
乡镇</t>
  </si>
  <si>
    <t>新建专业园1个，标准化生产基地2个，食用菌菌棒工厂化基地38个。</t>
  </si>
  <si>
    <t>食用菌管理局</t>
  </si>
  <si>
    <t>柳林飞</t>
  </si>
  <si>
    <t>赤坑洋食用菌园区</t>
  </si>
  <si>
    <t>赤坑洋</t>
  </si>
  <si>
    <t>建成年产1000万段食用菌园区</t>
  </si>
  <si>
    <t>赤坑洋食用菌生产示范园二期</t>
  </si>
  <si>
    <t>东瓜洋香菇标准化基地</t>
  </si>
  <si>
    <t>东瓜山</t>
  </si>
  <si>
    <t>新建同济新村下山菇民基地100亩</t>
  </si>
  <si>
    <t>甜桔柚园区</t>
  </si>
  <si>
    <t>黄坛</t>
  </si>
  <si>
    <t>改造提升甜桔柚基地1000亩</t>
  </si>
  <si>
    <t>锥栗园区</t>
  </si>
  <si>
    <t>改造提升锥栗基地4500亩</t>
  </si>
  <si>
    <t xml:space="preserve">
林业局
</t>
  </si>
  <si>
    <t>大鲵养殖</t>
  </si>
  <si>
    <t>百山祖、贤良等乡镇</t>
  </si>
  <si>
    <t>建大鲵繁育场1个，库源、龙井头等示范村10个，养殖农户500户。</t>
  </si>
  <si>
    <t xml:space="preserve">
柳林飞</t>
  </si>
  <si>
    <t>食用菌技术创新服务平台</t>
  </si>
  <si>
    <r>
      <t>改造食用菌大楼，建设实验室200m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，菌种恒温室1500m</t>
    </r>
    <r>
      <rPr>
        <vertAlign val="superscript"/>
        <sz val="8"/>
        <rFont val="宋体"/>
        <family val="0"/>
      </rPr>
      <t>2</t>
    </r>
    <r>
      <rPr>
        <sz val="8"/>
        <rFont val="宋体"/>
        <family val="0"/>
      </rPr>
      <t>，品种对比试验场1500m</t>
    </r>
    <r>
      <rPr>
        <vertAlign val="superscript"/>
        <sz val="8"/>
        <rFont val="宋体"/>
        <family val="0"/>
      </rPr>
      <t>2</t>
    </r>
  </si>
  <si>
    <t>建设巾子峰、百丈、大洋湿地、白柘洋、九际等9条通景区公路，总长106.3公里，路基施工、路面硬化</t>
  </si>
  <si>
    <t>⑼</t>
  </si>
  <si>
    <t>场地平整、基础设施和配套大桥等工程建设。</t>
  </si>
  <si>
    <t>工业园区</t>
  </si>
  <si>
    <t>沈泉鑫</t>
  </si>
  <si>
    <t>六通一平基础设施工程和配套大桥等设施建设。</t>
  </si>
  <si>
    <t>工业园区竹口镇</t>
  </si>
  <si>
    <t>沈泉鑫刘利明</t>
  </si>
  <si>
    <t>美丽乡村精品村道路、景观等配套设施建设</t>
  </si>
  <si>
    <t>15个乡镇所在地，18个中心村，28个地处环境敏感区域的重点村生活污水处理；对全县农村垃圾处理设施建设</t>
  </si>
  <si>
    <t>山花区块</t>
  </si>
  <si>
    <t>淤上中心村</t>
  </si>
  <si>
    <t>竹口区块</t>
  </si>
  <si>
    <t>竹口中心镇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</si>
</sst>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_ "/>
    <numFmt numFmtId="180" formatCode="0.00_ "/>
    <numFmt numFmtId="181" formatCode="0_);\(0\)"/>
    <numFmt numFmtId="182" formatCode="0.000_);[Red]\(0.000\)"/>
    <numFmt numFmtId="183" formatCode="0.0000_);[Red]\(0.0000\)"/>
    <numFmt numFmtId="184" formatCode="000000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\(0.00\)"/>
    <numFmt numFmtId="198" formatCode="0.0_);\(0.0\)"/>
    <numFmt numFmtId="199" formatCode="0_ "/>
  </numFmts>
  <fonts count="16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  <font>
      <b/>
      <sz val="6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  <protection/>
    </xf>
    <xf numFmtId="176" fontId="5" fillId="0" borderId="2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176" fontId="6" fillId="0" borderId="2" xfId="17" applyNumberFormat="1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176" fontId="6" fillId="0" borderId="3" xfId="17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17" applyNumberFormat="1" applyFont="1" applyBorder="1" applyAlignment="1">
      <alignment horizontal="center" vertical="center" wrapText="1"/>
      <protection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2" xfId="19" applyFont="1" applyFill="1" applyBorder="1" applyAlignment="1">
      <alignment horizontal="left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19" applyNumberFormat="1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left" vertical="center" wrapText="1"/>
      <protection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19" applyNumberFormat="1" applyFont="1" applyFill="1" applyBorder="1" applyAlignment="1">
      <alignment horizontal="center" vertical="center" wrapText="1"/>
      <protection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7" applyFont="1" applyFill="1" applyBorder="1" applyAlignment="1">
      <alignment horizontal="center" vertical="center" wrapText="1"/>
      <protection/>
    </xf>
    <xf numFmtId="176" fontId="5" fillId="0" borderId="2" xfId="19" applyNumberFormat="1" applyFont="1" applyFill="1" applyBorder="1" applyAlignment="1">
      <alignment horizontal="center" vertical="center" wrapText="1"/>
      <protection/>
    </xf>
    <xf numFmtId="176" fontId="6" fillId="0" borderId="2" xfId="17" applyNumberFormat="1" applyFont="1" applyFill="1" applyBorder="1" applyAlignment="1">
      <alignment horizontal="left" vertical="center" wrapText="1"/>
      <protection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4" xfId="1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left" vertical="center" wrapText="1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176" fontId="6" fillId="0" borderId="2" xfId="18" applyNumberFormat="1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19" applyFont="1" applyFill="1" applyBorder="1" applyAlignment="1">
      <alignment horizontal="center" vertical="center"/>
      <protection/>
    </xf>
    <xf numFmtId="176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left" vertical="center" wrapText="1"/>
    </xf>
    <xf numFmtId="176" fontId="6" fillId="0" borderId="2" xfId="18" applyNumberFormat="1" applyFont="1" applyFill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176" fontId="6" fillId="0" borderId="6" xfId="17" applyNumberFormat="1" applyFont="1" applyFill="1" applyBorder="1" applyAlignment="1">
      <alignment horizontal="center" vertical="center" wrapText="1"/>
      <protection/>
    </xf>
    <xf numFmtId="176" fontId="6" fillId="0" borderId="6" xfId="17" applyNumberFormat="1" applyFont="1" applyFill="1" applyBorder="1" applyAlignment="1">
      <alignment horizontal="left" vertical="center" wrapText="1"/>
      <protection/>
    </xf>
    <xf numFmtId="49" fontId="6" fillId="0" borderId="2" xfId="15" applyNumberFormat="1" applyFont="1" applyFill="1" applyBorder="1" applyAlignment="1">
      <alignment horizontal="center" vertical="center" wrapText="1"/>
      <protection/>
    </xf>
    <xf numFmtId="49" fontId="6" fillId="0" borderId="2" xfId="15" applyNumberFormat="1" applyFont="1" applyFill="1" applyBorder="1" applyAlignment="1">
      <alignment horizontal="left" vertical="center" wrapText="1"/>
      <protection/>
    </xf>
    <xf numFmtId="49" fontId="5" fillId="0" borderId="2" xfId="15" applyNumberFormat="1" applyFont="1" applyFill="1" applyBorder="1" applyAlignment="1">
      <alignment horizontal="center" vertical="center" wrapText="1"/>
      <protection/>
    </xf>
    <xf numFmtId="178" fontId="5" fillId="0" borderId="2" xfId="17" applyNumberFormat="1" applyFont="1" applyFill="1" applyBorder="1" applyAlignment="1">
      <alignment horizontal="center" vertical="center" wrapText="1"/>
      <protection/>
    </xf>
    <xf numFmtId="57" fontId="5" fillId="0" borderId="2" xfId="0" applyNumberFormat="1" applyFont="1" applyFill="1" applyBorder="1" applyAlignment="1">
      <alignment horizontal="center" vertical="center" wrapText="1"/>
    </xf>
    <xf numFmtId="0" fontId="8" fillId="0" borderId="2" xfId="17" applyFont="1" applyFill="1" applyBorder="1" applyAlignment="1">
      <alignment horizontal="center" vertical="center" wrapText="1"/>
      <protection/>
    </xf>
    <xf numFmtId="176" fontId="4" fillId="0" borderId="2" xfId="17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8" fontId="6" fillId="0" borderId="2" xfId="19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17" applyNumberFormat="1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176" fontId="5" fillId="0" borderId="3" xfId="19" applyNumberFormat="1" applyFont="1" applyFill="1" applyBorder="1" applyAlignment="1">
      <alignment horizontal="center" vertical="center"/>
      <protection/>
    </xf>
    <xf numFmtId="176" fontId="6" fillId="0" borderId="3" xfId="19" applyNumberFormat="1" applyFont="1" applyFill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176" fontId="6" fillId="0" borderId="3" xfId="18" applyNumberFormat="1" applyFont="1" applyBorder="1" applyAlignment="1">
      <alignment horizontal="center" vertical="center" wrapText="1"/>
      <protection/>
    </xf>
    <xf numFmtId="176" fontId="6" fillId="0" borderId="3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176" fontId="5" fillId="0" borderId="3" xfId="19" applyNumberFormat="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6" fontId="6" fillId="0" borderId="4" xfId="19" applyNumberFormat="1" applyFont="1" applyFill="1" applyBorder="1" applyAlignment="1">
      <alignment horizontal="center" vertical="center" wrapText="1"/>
      <protection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center" vertical="center" wrapText="1"/>
      <protection/>
    </xf>
    <xf numFmtId="176" fontId="6" fillId="0" borderId="3" xfId="0" applyNumberFormat="1" applyFont="1" applyFill="1" applyBorder="1" applyAlignment="1">
      <alignment horizontal="left" vertical="center" wrapText="1"/>
    </xf>
    <xf numFmtId="176" fontId="6" fillId="0" borderId="3" xfId="17" applyNumberFormat="1" applyFont="1" applyFill="1" applyBorder="1" applyAlignment="1">
      <alignment horizontal="left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0" borderId="4" xfId="17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19" applyFont="1" applyFill="1" applyBorder="1" applyAlignment="1">
      <alignment horizontal="center" vertical="center"/>
      <protection/>
    </xf>
    <xf numFmtId="0" fontId="4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19" applyFont="1" applyFill="1" applyBorder="1" applyAlignment="1">
      <alignment horizontal="center" vertical="center"/>
      <protection/>
    </xf>
    <xf numFmtId="0" fontId="5" fillId="0" borderId="8" xfId="19" applyFont="1" applyFill="1" applyBorder="1" applyAlignment="1">
      <alignment horizontal="center" vertical="center"/>
      <protection/>
    </xf>
  </cellXfs>
  <cellStyles count="12">
    <cellStyle name="Normal" xfId="0"/>
    <cellStyle name="s]&#13;&#10;load=&#13;&#10;run=&#13;&#10;NullPort=None&#13;&#10;device=HP LaserJet 4 Plus,HPPCL5MS,LPT1:&#13;&#10;&#13;&#10;[Desktop]&#13;&#10;Wallpaper=(无)&#13;&#10;TileWallpaper=0&#13;" xfId="15"/>
    <cellStyle name="Percent" xfId="16"/>
    <cellStyle name="常规_Sheet1" xfId="17"/>
    <cellStyle name="常规_Sheet1_1" xfId="18"/>
    <cellStyle name="常规_Sheet1_Sheet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="115" zoomScaleNormal="115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0" sqref="T20"/>
    </sheetView>
  </sheetViews>
  <sheetFormatPr defaultColWidth="9.00390625" defaultRowHeight="14.25"/>
  <cols>
    <col min="1" max="1" width="4.00390625" style="94" customWidth="1"/>
    <col min="2" max="2" width="10.25390625" style="93" customWidth="1"/>
    <col min="3" max="3" width="4.50390625" style="93" customWidth="1"/>
    <col min="4" max="4" width="13.25390625" style="95" customWidth="1"/>
    <col min="5" max="5" width="6.25390625" style="93" customWidth="1"/>
    <col min="6" max="6" width="5.75390625" style="93" customWidth="1"/>
    <col min="7" max="7" width="4.375" style="93" customWidth="1"/>
    <col min="8" max="8" width="5.25390625" style="93" customWidth="1"/>
    <col min="9" max="9" width="5.875" style="93" customWidth="1"/>
    <col min="10" max="10" width="5.25390625" style="93" customWidth="1"/>
    <col min="11" max="11" width="5.125" style="93" customWidth="1"/>
    <col min="12" max="12" width="5.75390625" style="93" customWidth="1"/>
    <col min="13" max="13" width="4.625" style="93" customWidth="1"/>
    <col min="14" max="14" width="4.75390625" style="93" customWidth="1"/>
    <col min="15" max="15" width="5.875" style="93" customWidth="1"/>
    <col min="16" max="16" width="5.25390625" style="93" customWidth="1"/>
    <col min="17" max="17" width="4.375" style="93" customWidth="1"/>
    <col min="18" max="18" width="10.625" style="93" customWidth="1"/>
    <col min="19" max="19" width="4.75390625" style="93" customWidth="1"/>
    <col min="20" max="20" width="13.125" style="78" customWidth="1"/>
    <col min="21" max="21" width="5.125" style="93" customWidth="1"/>
    <col min="22" max="22" width="5.375" style="93" customWidth="1"/>
    <col min="23" max="23" width="4.625" style="93" customWidth="1"/>
    <col min="24" max="24" width="5.50390625" style="93" customWidth="1"/>
    <col min="25" max="25" width="5.625" style="93" customWidth="1"/>
    <col min="26" max="26" width="6.125" style="93" customWidth="1"/>
    <col min="27" max="27" width="4.875" style="93" customWidth="1"/>
    <col min="28" max="28" width="5.00390625" style="93" customWidth="1"/>
    <col min="29" max="29" width="4.625" style="93" customWidth="1"/>
    <col min="30" max="30" width="8.50390625" style="93" customWidth="1"/>
    <col min="31" max="31" width="11.375" style="85" customWidth="1"/>
    <col min="32" max="32" width="5.125" style="93" customWidth="1"/>
    <col min="33" max="33" width="7.25390625" style="93" customWidth="1"/>
    <col min="34" max="34" width="9.75390625" style="90" customWidth="1"/>
    <col min="35" max="35" width="9.75390625" style="94" customWidth="1"/>
    <col min="36" max="16384" width="9.00390625" style="94" customWidth="1"/>
  </cols>
  <sheetData>
    <row r="1" spans="1:30" ht="17.25" customHeight="1">
      <c r="A1" s="1" t="s">
        <v>232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3" ht="27.75" customHeight="1">
      <c r="A2" s="112" t="s">
        <v>233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81"/>
      <c r="AE2" s="81"/>
      <c r="AF2" s="81"/>
      <c r="AG2" s="88"/>
    </row>
    <row r="3" spans="1:33" ht="15" customHeight="1">
      <c r="A3" s="80"/>
      <c r="B3" s="78"/>
      <c r="C3" s="78"/>
      <c r="D3" s="79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U3" s="78"/>
      <c r="V3" s="78"/>
      <c r="W3" s="78"/>
      <c r="X3" s="78"/>
      <c r="Y3" s="78"/>
      <c r="Z3" s="121" t="s">
        <v>234</v>
      </c>
      <c r="AA3" s="121"/>
      <c r="AB3" s="121"/>
      <c r="AC3" s="121"/>
      <c r="AD3" s="82"/>
      <c r="AE3" s="86"/>
      <c r="AF3" s="82"/>
      <c r="AG3" s="82"/>
    </row>
    <row r="4" spans="1:33" s="5" customFormat="1" ht="24.75" customHeight="1">
      <c r="A4" s="113" t="s">
        <v>235</v>
      </c>
      <c r="B4" s="115" t="s">
        <v>236</v>
      </c>
      <c r="C4" s="113" t="s">
        <v>237</v>
      </c>
      <c r="D4" s="113" t="s">
        <v>238</v>
      </c>
      <c r="E4" s="117" t="s">
        <v>239</v>
      </c>
      <c r="F4" s="118"/>
      <c r="G4" s="118"/>
      <c r="H4" s="118"/>
      <c r="I4" s="118"/>
      <c r="J4" s="119"/>
      <c r="K4" s="123" t="s">
        <v>240</v>
      </c>
      <c r="L4" s="124"/>
      <c r="M4" s="124"/>
      <c r="N4" s="124"/>
      <c r="O4" s="124"/>
      <c r="P4" s="124"/>
      <c r="Q4" s="120" t="s">
        <v>241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84"/>
      <c r="AE4" s="84"/>
      <c r="AF4" s="84"/>
      <c r="AG4" s="89"/>
    </row>
    <row r="5" spans="1:35" s="5" customFormat="1" ht="43.5" customHeight="1">
      <c r="A5" s="114"/>
      <c r="B5" s="116"/>
      <c r="C5" s="114"/>
      <c r="D5" s="114"/>
      <c r="E5" s="21" t="s">
        <v>242</v>
      </c>
      <c r="F5" s="22" t="s">
        <v>243</v>
      </c>
      <c r="G5" s="22" t="s">
        <v>244</v>
      </c>
      <c r="H5" s="61" t="s">
        <v>245</v>
      </c>
      <c r="I5" s="61" t="s">
        <v>246</v>
      </c>
      <c r="J5" s="22" t="s">
        <v>247</v>
      </c>
      <c r="K5" s="21" t="s">
        <v>242</v>
      </c>
      <c r="L5" s="22" t="s">
        <v>243</v>
      </c>
      <c r="M5" s="22" t="s">
        <v>244</v>
      </c>
      <c r="N5" s="61" t="s">
        <v>245</v>
      </c>
      <c r="O5" s="61" t="s">
        <v>246</v>
      </c>
      <c r="P5" s="67" t="s">
        <v>247</v>
      </c>
      <c r="Q5" s="91" t="s">
        <v>235</v>
      </c>
      <c r="R5" s="92" t="s">
        <v>236</v>
      </c>
      <c r="S5" s="91" t="s">
        <v>248</v>
      </c>
      <c r="T5" s="91" t="s">
        <v>212</v>
      </c>
      <c r="U5" s="21" t="s">
        <v>242</v>
      </c>
      <c r="V5" s="22" t="s">
        <v>243</v>
      </c>
      <c r="W5" s="22" t="s">
        <v>244</v>
      </c>
      <c r="X5" s="61" t="s">
        <v>245</v>
      </c>
      <c r="Y5" s="61" t="s">
        <v>246</v>
      </c>
      <c r="Z5" s="22" t="s">
        <v>247</v>
      </c>
      <c r="AA5" s="91" t="s">
        <v>249</v>
      </c>
      <c r="AB5" s="22" t="s">
        <v>250</v>
      </c>
      <c r="AC5" s="22" t="s">
        <v>251</v>
      </c>
      <c r="AD5" s="96"/>
      <c r="AE5" s="6"/>
      <c r="AF5" s="6"/>
      <c r="AG5" s="97"/>
      <c r="AH5" s="97"/>
      <c r="AI5" s="6"/>
    </row>
    <row r="6" spans="1:35" s="5" customFormat="1" ht="21" customHeight="1">
      <c r="A6" s="2"/>
      <c r="B6" s="3" t="s">
        <v>252</v>
      </c>
      <c r="C6" s="2"/>
      <c r="D6" s="4">
        <v>36</v>
      </c>
      <c r="E6" s="4">
        <f aca="true" t="shared" si="0" ref="E6:P6">E7+E24+E68</f>
        <v>205555</v>
      </c>
      <c r="F6" s="4">
        <f t="shared" si="0"/>
        <v>43315</v>
      </c>
      <c r="G6" s="4">
        <f t="shared" si="0"/>
        <v>9475</v>
      </c>
      <c r="H6" s="4">
        <f t="shared" si="0"/>
        <v>42379</v>
      </c>
      <c r="I6" s="4">
        <f t="shared" si="0"/>
        <v>60000</v>
      </c>
      <c r="J6" s="4">
        <f t="shared" si="0"/>
        <v>50386</v>
      </c>
      <c r="K6" s="4">
        <f t="shared" si="0"/>
        <v>71856</v>
      </c>
      <c r="L6" s="4">
        <f t="shared" si="0"/>
        <v>17183</v>
      </c>
      <c r="M6" s="4">
        <f t="shared" si="0"/>
        <v>7106.5</v>
      </c>
      <c r="N6" s="4">
        <f t="shared" si="0"/>
        <v>8526.5</v>
      </c>
      <c r="O6" s="4">
        <f t="shared" si="0"/>
        <v>20615</v>
      </c>
      <c r="P6" s="68">
        <f t="shared" si="0"/>
        <v>18425</v>
      </c>
      <c r="Q6" s="2"/>
      <c r="R6" s="3" t="s">
        <v>252</v>
      </c>
      <c r="S6" s="4"/>
      <c r="T6" s="4">
        <f aca="true" t="shared" si="1" ref="T6:Y6">T7+T24+T68</f>
        <v>31</v>
      </c>
      <c r="U6" s="4">
        <f t="shared" si="1"/>
        <v>73907.06999999999</v>
      </c>
      <c r="V6" s="4">
        <f t="shared" si="1"/>
        <v>5866</v>
      </c>
      <c r="W6" s="4">
        <f t="shared" si="1"/>
        <v>5488.12</v>
      </c>
      <c r="X6" s="4">
        <f t="shared" si="1"/>
        <v>15752.29</v>
      </c>
      <c r="Y6" s="4">
        <f t="shared" si="1"/>
        <v>22384.66</v>
      </c>
      <c r="Z6" s="4">
        <f>Z7+Z24++Z68</f>
        <v>24416</v>
      </c>
      <c r="AA6" s="4">
        <f>AA7+AA24+AA68</f>
        <v>1896.1</v>
      </c>
      <c r="AB6" s="4"/>
      <c r="AC6" s="4"/>
      <c r="AD6" s="98"/>
      <c r="AE6" s="87"/>
      <c r="AF6" s="83"/>
      <c r="AG6" s="83"/>
      <c r="AH6" s="87"/>
      <c r="AI6" s="83"/>
    </row>
    <row r="7" spans="1:35" s="6" customFormat="1" ht="20.25" customHeight="1">
      <c r="A7" s="3" t="s">
        <v>253</v>
      </c>
      <c r="B7" s="3" t="s">
        <v>254</v>
      </c>
      <c r="C7" s="3"/>
      <c r="D7" s="3">
        <v>9</v>
      </c>
      <c r="E7" s="4">
        <f aca="true" t="shared" si="2" ref="E7:P7">E8+E14+E16+E19+E22</f>
        <v>20138</v>
      </c>
      <c r="F7" s="4">
        <f t="shared" si="2"/>
        <v>377</v>
      </c>
      <c r="G7" s="4">
        <f t="shared" si="2"/>
        <v>4240</v>
      </c>
      <c r="H7" s="4">
        <f t="shared" si="2"/>
        <v>6100</v>
      </c>
      <c r="I7" s="4">
        <f t="shared" si="2"/>
        <v>7835</v>
      </c>
      <c r="J7" s="4">
        <f t="shared" si="2"/>
        <v>1586</v>
      </c>
      <c r="K7" s="4">
        <f t="shared" si="2"/>
        <v>9891</v>
      </c>
      <c r="L7" s="4">
        <f t="shared" si="2"/>
        <v>146</v>
      </c>
      <c r="M7" s="4">
        <f t="shared" si="2"/>
        <v>1234.5</v>
      </c>
      <c r="N7" s="4">
        <f t="shared" si="2"/>
        <v>5627.5</v>
      </c>
      <c r="O7" s="4">
        <f t="shared" si="2"/>
        <v>2828</v>
      </c>
      <c r="P7" s="68">
        <f t="shared" si="2"/>
        <v>55</v>
      </c>
      <c r="Q7" s="3" t="s">
        <v>253</v>
      </c>
      <c r="R7" s="3" t="s">
        <v>254</v>
      </c>
      <c r="S7" s="4"/>
      <c r="T7" s="4">
        <f aca="true" t="shared" si="3" ref="T7:AA7">T8+T14+T16+T19+T22</f>
        <v>9</v>
      </c>
      <c r="U7" s="4">
        <f t="shared" si="3"/>
        <v>9843.869999999999</v>
      </c>
      <c r="V7" s="4">
        <f t="shared" si="3"/>
        <v>126</v>
      </c>
      <c r="W7" s="4">
        <f t="shared" si="3"/>
        <v>1621.12</v>
      </c>
      <c r="X7" s="4">
        <f t="shared" si="3"/>
        <v>4834.75</v>
      </c>
      <c r="Y7" s="4">
        <f t="shared" si="3"/>
        <v>3194</v>
      </c>
      <c r="Z7" s="4">
        <f t="shared" si="3"/>
        <v>68</v>
      </c>
      <c r="AA7" s="4">
        <f t="shared" si="3"/>
        <v>0</v>
      </c>
      <c r="AB7" s="4"/>
      <c r="AC7" s="4"/>
      <c r="AD7" s="98"/>
      <c r="AE7" s="87"/>
      <c r="AF7" s="83"/>
      <c r="AG7" s="83"/>
      <c r="AH7" s="87"/>
      <c r="AI7" s="83"/>
    </row>
    <row r="8" spans="1:35" s="6" customFormat="1" ht="21" customHeight="1">
      <c r="A8" s="62" t="s">
        <v>255</v>
      </c>
      <c r="B8" s="3" t="s">
        <v>256</v>
      </c>
      <c r="C8" s="3"/>
      <c r="D8" s="3">
        <v>3</v>
      </c>
      <c r="E8" s="4">
        <f>E9+E10+E13</f>
        <v>10245</v>
      </c>
      <c r="F8" s="4">
        <f aca="true" t="shared" si="4" ref="F8:P8">F9+F10+F13</f>
        <v>0</v>
      </c>
      <c r="G8" s="4">
        <f t="shared" si="4"/>
        <v>995</v>
      </c>
      <c r="H8" s="4">
        <f t="shared" si="4"/>
        <v>5600</v>
      </c>
      <c r="I8" s="4">
        <f t="shared" si="4"/>
        <v>3650</v>
      </c>
      <c r="J8" s="4">
        <f t="shared" si="4"/>
        <v>0</v>
      </c>
      <c r="K8" s="4">
        <f t="shared" si="4"/>
        <v>3879</v>
      </c>
      <c r="L8" s="4">
        <f t="shared" si="4"/>
        <v>0</v>
      </c>
      <c r="M8" s="4">
        <f t="shared" si="4"/>
        <v>57.5</v>
      </c>
      <c r="N8" s="4">
        <f t="shared" si="4"/>
        <v>2312.5</v>
      </c>
      <c r="O8" s="4">
        <f t="shared" si="4"/>
        <v>1509</v>
      </c>
      <c r="P8" s="4">
        <f t="shared" si="4"/>
        <v>0</v>
      </c>
      <c r="Q8" s="62" t="s">
        <v>255</v>
      </c>
      <c r="R8" s="3" t="s">
        <v>256</v>
      </c>
      <c r="S8" s="4"/>
      <c r="T8" s="4">
        <v>3</v>
      </c>
      <c r="U8" s="4">
        <f>U9+U10+U13</f>
        <v>4720</v>
      </c>
      <c r="V8" s="4">
        <f aca="true" t="shared" si="5" ref="V8:AA8">V9+V10+V13</f>
        <v>0</v>
      </c>
      <c r="W8" s="4">
        <f t="shared" si="5"/>
        <v>500</v>
      </c>
      <c r="X8" s="4">
        <f t="shared" si="5"/>
        <v>2520</v>
      </c>
      <c r="Y8" s="4">
        <f t="shared" si="5"/>
        <v>1700</v>
      </c>
      <c r="Z8" s="4">
        <f t="shared" si="5"/>
        <v>0</v>
      </c>
      <c r="AA8" s="4">
        <f t="shared" si="5"/>
        <v>0</v>
      </c>
      <c r="AB8" s="4"/>
      <c r="AC8" s="4"/>
      <c r="AD8" s="98"/>
      <c r="AE8" s="87"/>
      <c r="AF8" s="83"/>
      <c r="AG8" s="83"/>
      <c r="AH8" s="87"/>
      <c r="AI8" s="83"/>
    </row>
    <row r="9" spans="1:35" s="13" customFormat="1" ht="91.5" customHeight="1">
      <c r="A9" s="7">
        <v>1</v>
      </c>
      <c r="B9" s="7" t="s">
        <v>257</v>
      </c>
      <c r="C9" s="7" t="s">
        <v>258</v>
      </c>
      <c r="D9" s="8" t="s">
        <v>259</v>
      </c>
      <c r="E9" s="9">
        <f>F9+G9+H9+I9</f>
        <v>7150</v>
      </c>
      <c r="F9" s="12"/>
      <c r="G9" s="9">
        <v>150</v>
      </c>
      <c r="H9" s="9">
        <v>4700</v>
      </c>
      <c r="I9" s="9">
        <v>2300</v>
      </c>
      <c r="J9" s="63"/>
      <c r="K9" s="9">
        <v>3349</v>
      </c>
      <c r="L9" s="10"/>
      <c r="M9" s="9">
        <v>57.5</v>
      </c>
      <c r="N9" s="9">
        <v>2232.5</v>
      </c>
      <c r="O9" s="9">
        <v>1059</v>
      </c>
      <c r="P9" s="69">
        <v>0</v>
      </c>
      <c r="Q9" s="7">
        <v>1</v>
      </c>
      <c r="R9" s="7" t="s">
        <v>257</v>
      </c>
      <c r="S9" s="9" t="s">
        <v>258</v>
      </c>
      <c r="T9" s="33" t="s">
        <v>213</v>
      </c>
      <c r="U9" s="9">
        <f>V9+W9+X9+Y9+Z9</f>
        <v>2700</v>
      </c>
      <c r="V9" s="10"/>
      <c r="W9" s="9"/>
      <c r="X9" s="9">
        <v>1700</v>
      </c>
      <c r="Y9" s="9">
        <v>1000</v>
      </c>
      <c r="Z9" s="10">
        <v>0</v>
      </c>
      <c r="AA9" s="10"/>
      <c r="AB9" s="12" t="s">
        <v>260</v>
      </c>
      <c r="AC9" s="7" t="s">
        <v>261</v>
      </c>
      <c r="AD9" s="98"/>
      <c r="AE9" s="87"/>
      <c r="AF9" s="83"/>
      <c r="AG9" s="83"/>
      <c r="AH9" s="87"/>
      <c r="AI9" s="83"/>
    </row>
    <row r="10" spans="1:35" s="13" customFormat="1" ht="75.75" customHeight="1">
      <c r="A10" s="7">
        <v>2</v>
      </c>
      <c r="B10" s="7" t="s">
        <v>262</v>
      </c>
      <c r="C10" s="7" t="s">
        <v>258</v>
      </c>
      <c r="D10" s="14" t="s">
        <v>208</v>
      </c>
      <c r="E10" s="9">
        <f>F10+G10+H10+I10</f>
        <v>1595</v>
      </c>
      <c r="F10" s="15"/>
      <c r="G10" s="16">
        <v>45</v>
      </c>
      <c r="H10" s="15">
        <v>700</v>
      </c>
      <c r="I10" s="15">
        <v>850</v>
      </c>
      <c r="J10" s="63"/>
      <c r="K10" s="9">
        <v>530</v>
      </c>
      <c r="L10" s="10"/>
      <c r="M10" s="9"/>
      <c r="N10" s="9">
        <v>80</v>
      </c>
      <c r="O10" s="9">
        <v>450</v>
      </c>
      <c r="P10" s="17"/>
      <c r="Q10" s="7">
        <v>2</v>
      </c>
      <c r="R10" s="7" t="s">
        <v>262</v>
      </c>
      <c r="S10" s="9" t="s">
        <v>258</v>
      </c>
      <c r="T10" s="105" t="s">
        <v>214</v>
      </c>
      <c r="U10" s="9">
        <f>V10+W10+X10+Y10+Z10</f>
        <v>1020</v>
      </c>
      <c r="V10" s="10"/>
      <c r="W10" s="9"/>
      <c r="X10" s="9">
        <v>620</v>
      </c>
      <c r="Y10" s="9">
        <v>400</v>
      </c>
      <c r="Z10" s="17"/>
      <c r="AA10" s="17"/>
      <c r="AB10" s="7" t="s">
        <v>263</v>
      </c>
      <c r="AC10" s="7" t="s">
        <v>264</v>
      </c>
      <c r="AD10" s="98"/>
      <c r="AE10" s="87"/>
      <c r="AF10" s="83"/>
      <c r="AG10" s="83"/>
      <c r="AH10" s="87"/>
      <c r="AI10" s="83"/>
    </row>
    <row r="11" spans="1:35" s="13" customFormat="1" ht="72" customHeight="1">
      <c r="A11" s="7" t="s">
        <v>265</v>
      </c>
      <c r="B11" s="7" t="s">
        <v>266</v>
      </c>
      <c r="C11" s="7" t="s">
        <v>267</v>
      </c>
      <c r="D11" s="18" t="s">
        <v>268</v>
      </c>
      <c r="E11" s="9"/>
      <c r="F11" s="15"/>
      <c r="G11" s="16"/>
      <c r="H11" s="15"/>
      <c r="I11" s="15"/>
      <c r="J11" s="9"/>
      <c r="K11" s="9">
        <v>375</v>
      </c>
      <c r="L11" s="10"/>
      <c r="M11" s="9"/>
      <c r="N11" s="9">
        <v>40</v>
      </c>
      <c r="O11" s="9">
        <v>335</v>
      </c>
      <c r="P11" s="17"/>
      <c r="Q11" s="7"/>
      <c r="R11" s="7"/>
      <c r="S11" s="11"/>
      <c r="T11" s="108"/>
      <c r="U11" s="9"/>
      <c r="V11" s="10"/>
      <c r="W11" s="9"/>
      <c r="X11" s="9"/>
      <c r="Y11" s="9"/>
      <c r="Z11" s="17"/>
      <c r="AA11" s="17"/>
      <c r="AB11" s="26"/>
      <c r="AC11" s="26"/>
      <c r="AD11" s="98"/>
      <c r="AE11" s="87"/>
      <c r="AF11" s="83"/>
      <c r="AG11" s="83"/>
      <c r="AH11" s="87"/>
      <c r="AI11" s="83"/>
    </row>
    <row r="12" spans="1:35" s="13" customFormat="1" ht="64.5" customHeight="1">
      <c r="A12" s="7" t="s">
        <v>269</v>
      </c>
      <c r="B12" s="7" t="s">
        <v>270</v>
      </c>
      <c r="C12" s="7" t="s">
        <v>271</v>
      </c>
      <c r="D12" s="18" t="s">
        <v>272</v>
      </c>
      <c r="E12" s="9"/>
      <c r="F12" s="15"/>
      <c r="G12" s="16"/>
      <c r="H12" s="15"/>
      <c r="I12" s="15"/>
      <c r="J12" s="9"/>
      <c r="K12" s="9">
        <v>155</v>
      </c>
      <c r="L12" s="19"/>
      <c r="M12" s="16"/>
      <c r="N12" s="19">
        <v>40</v>
      </c>
      <c r="O12" s="19">
        <v>115</v>
      </c>
      <c r="P12" s="17"/>
      <c r="Q12" s="7"/>
      <c r="R12" s="7"/>
      <c r="S12" s="11"/>
      <c r="T12" s="109"/>
      <c r="U12" s="9"/>
      <c r="V12" s="19"/>
      <c r="W12" s="16"/>
      <c r="X12" s="19"/>
      <c r="Y12" s="19"/>
      <c r="Z12" s="17"/>
      <c r="AA12" s="17"/>
      <c r="AB12" s="26"/>
      <c r="AC12" s="26"/>
      <c r="AD12" s="98"/>
      <c r="AE12" s="87"/>
      <c r="AF12" s="83"/>
      <c r="AG12" s="83"/>
      <c r="AH12" s="87"/>
      <c r="AI12" s="83"/>
    </row>
    <row r="13" spans="1:35" s="13" customFormat="1" ht="57.75" customHeight="1">
      <c r="A13" s="7">
        <v>3</v>
      </c>
      <c r="B13" s="7" t="s">
        <v>273</v>
      </c>
      <c r="C13" s="12" t="s">
        <v>258</v>
      </c>
      <c r="D13" s="14" t="s">
        <v>274</v>
      </c>
      <c r="E13" s="9">
        <f>F13+G13+H13+I13</f>
        <v>1500</v>
      </c>
      <c r="F13" s="15"/>
      <c r="G13" s="16">
        <v>800</v>
      </c>
      <c r="H13" s="15">
        <v>200</v>
      </c>
      <c r="I13" s="15">
        <v>500</v>
      </c>
      <c r="J13" s="9"/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7">
        <v>3</v>
      </c>
      <c r="R13" s="7" t="s">
        <v>273</v>
      </c>
      <c r="S13" s="9" t="s">
        <v>258</v>
      </c>
      <c r="T13" s="14" t="s">
        <v>215</v>
      </c>
      <c r="U13" s="9">
        <f>V13+W13+X13+Y13+Z13</f>
        <v>1000</v>
      </c>
      <c r="V13" s="9">
        <v>0</v>
      </c>
      <c r="W13" s="9">
        <v>500</v>
      </c>
      <c r="X13" s="9">
        <v>200</v>
      </c>
      <c r="Y13" s="9">
        <v>300</v>
      </c>
      <c r="Z13" s="9">
        <v>0</v>
      </c>
      <c r="AA13" s="26"/>
      <c r="AB13" s="7" t="s">
        <v>275</v>
      </c>
      <c r="AC13" s="7" t="s">
        <v>276</v>
      </c>
      <c r="AD13" s="98"/>
      <c r="AE13" s="87"/>
      <c r="AF13" s="83"/>
      <c r="AG13" s="83"/>
      <c r="AH13" s="87"/>
      <c r="AI13" s="83"/>
    </row>
    <row r="14" spans="1:35" s="5" customFormat="1" ht="20.25" customHeight="1">
      <c r="A14" s="20" t="s">
        <v>277</v>
      </c>
      <c r="B14" s="3" t="s">
        <v>278</v>
      </c>
      <c r="C14" s="21"/>
      <c r="D14" s="22">
        <v>1</v>
      </c>
      <c r="E14" s="4">
        <f>F14+G14+H14+I14+J14</f>
        <v>516</v>
      </c>
      <c r="F14" s="23"/>
      <c r="G14" s="23">
        <v>150</v>
      </c>
      <c r="H14" s="23"/>
      <c r="I14" s="23">
        <v>300</v>
      </c>
      <c r="J14" s="23">
        <f>J15</f>
        <v>66</v>
      </c>
      <c r="K14" s="4">
        <v>172</v>
      </c>
      <c r="L14" s="24"/>
      <c r="M14" s="24">
        <v>50</v>
      </c>
      <c r="N14" s="24"/>
      <c r="O14" s="24">
        <v>100</v>
      </c>
      <c r="P14" s="70">
        <v>22</v>
      </c>
      <c r="Q14" s="20" t="s">
        <v>277</v>
      </c>
      <c r="R14" s="3" t="s">
        <v>278</v>
      </c>
      <c r="S14" s="4"/>
      <c r="T14" s="4">
        <v>1</v>
      </c>
      <c r="U14" s="4">
        <f aca="true" t="shared" si="6" ref="U14:AA14">U15</f>
        <v>100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100</v>
      </c>
      <c r="Z14" s="4">
        <f t="shared" si="6"/>
        <v>0</v>
      </c>
      <c r="AA14" s="4">
        <f t="shared" si="6"/>
        <v>0</v>
      </c>
      <c r="AB14" s="22"/>
      <c r="AC14" s="21"/>
      <c r="AD14" s="98"/>
      <c r="AE14" s="87"/>
      <c r="AF14" s="83"/>
      <c r="AG14" s="83"/>
      <c r="AH14" s="87"/>
      <c r="AI14" s="83"/>
    </row>
    <row r="15" spans="1:35" s="13" customFormat="1" ht="75" customHeight="1">
      <c r="A15" s="7">
        <v>1</v>
      </c>
      <c r="B15" s="7" t="s">
        <v>279</v>
      </c>
      <c r="C15" s="12" t="s">
        <v>258</v>
      </c>
      <c r="D15" s="25" t="s">
        <v>280</v>
      </c>
      <c r="E15" s="9">
        <f>F15+G15+H15+I15+J15</f>
        <v>516</v>
      </c>
      <c r="F15" s="26"/>
      <c r="G15" s="9">
        <v>150</v>
      </c>
      <c r="H15" s="26"/>
      <c r="I15" s="26">
        <v>300</v>
      </c>
      <c r="J15" s="26">
        <v>66</v>
      </c>
      <c r="K15" s="9">
        <v>172</v>
      </c>
      <c r="L15" s="27"/>
      <c r="M15" s="9">
        <v>50</v>
      </c>
      <c r="N15" s="27"/>
      <c r="O15" s="27">
        <v>100</v>
      </c>
      <c r="P15" s="71">
        <v>22</v>
      </c>
      <c r="Q15" s="7">
        <v>1</v>
      </c>
      <c r="R15" s="7" t="s">
        <v>279</v>
      </c>
      <c r="S15" s="9" t="s">
        <v>258</v>
      </c>
      <c r="T15" s="33" t="s">
        <v>216</v>
      </c>
      <c r="U15" s="9">
        <f>V15+W15+X15+Y15+Z15</f>
        <v>100</v>
      </c>
      <c r="V15" s="27"/>
      <c r="W15" s="9"/>
      <c r="X15" s="27"/>
      <c r="Y15" s="27">
        <v>100</v>
      </c>
      <c r="Z15" s="27"/>
      <c r="AA15" s="27"/>
      <c r="AB15" s="7" t="s">
        <v>281</v>
      </c>
      <c r="AC15" s="7" t="s">
        <v>175</v>
      </c>
      <c r="AD15" s="98"/>
      <c r="AE15" s="87"/>
      <c r="AF15" s="83"/>
      <c r="AG15" s="83"/>
      <c r="AH15" s="87"/>
      <c r="AI15" s="83"/>
    </row>
    <row r="16" spans="1:35" s="6" customFormat="1" ht="20.25" customHeight="1">
      <c r="A16" s="62" t="s">
        <v>282</v>
      </c>
      <c r="B16" s="3" t="s">
        <v>283</v>
      </c>
      <c r="C16" s="22"/>
      <c r="D16" s="3">
        <v>2</v>
      </c>
      <c r="E16" s="4">
        <f aca="true" t="shared" si="7" ref="E16:J16">E17+E18</f>
        <v>1070</v>
      </c>
      <c r="F16" s="4">
        <f t="shared" si="7"/>
        <v>0</v>
      </c>
      <c r="G16" s="4">
        <f t="shared" si="7"/>
        <v>510</v>
      </c>
      <c r="H16" s="4">
        <f t="shared" si="7"/>
        <v>0</v>
      </c>
      <c r="I16" s="4">
        <f t="shared" si="7"/>
        <v>560</v>
      </c>
      <c r="J16" s="4">
        <f t="shared" si="7"/>
        <v>0</v>
      </c>
      <c r="K16" s="4">
        <f aca="true" t="shared" si="8" ref="K16:P16">K17+K18</f>
        <v>315</v>
      </c>
      <c r="L16" s="4">
        <f t="shared" si="8"/>
        <v>0</v>
      </c>
      <c r="M16" s="4">
        <f t="shared" si="8"/>
        <v>170</v>
      </c>
      <c r="N16" s="4">
        <f t="shared" si="8"/>
        <v>0</v>
      </c>
      <c r="O16" s="4">
        <f t="shared" si="8"/>
        <v>145</v>
      </c>
      <c r="P16" s="68">
        <f t="shared" si="8"/>
        <v>0</v>
      </c>
      <c r="Q16" s="62" t="s">
        <v>282</v>
      </c>
      <c r="R16" s="3" t="s">
        <v>283</v>
      </c>
      <c r="S16" s="4"/>
      <c r="T16" s="4">
        <v>2</v>
      </c>
      <c r="U16" s="4">
        <f aca="true" t="shared" si="9" ref="U16:AA16">U17+U18</f>
        <v>390</v>
      </c>
      <c r="V16" s="4">
        <f t="shared" si="9"/>
        <v>0</v>
      </c>
      <c r="W16" s="4">
        <f t="shared" si="9"/>
        <v>110</v>
      </c>
      <c r="X16" s="4">
        <f t="shared" si="9"/>
        <v>60</v>
      </c>
      <c r="Y16" s="4">
        <f t="shared" si="9"/>
        <v>220</v>
      </c>
      <c r="Z16" s="4">
        <f t="shared" si="9"/>
        <v>0</v>
      </c>
      <c r="AA16" s="4">
        <f t="shared" si="9"/>
        <v>0</v>
      </c>
      <c r="AB16" s="3"/>
      <c r="AC16" s="3"/>
      <c r="AD16" s="98"/>
      <c r="AE16" s="87"/>
      <c r="AF16" s="83"/>
      <c r="AG16" s="83"/>
      <c r="AH16" s="87"/>
      <c r="AI16" s="83"/>
    </row>
    <row r="17" spans="1:35" s="13" customFormat="1" ht="104.25" customHeight="1">
      <c r="A17" s="7">
        <v>1</v>
      </c>
      <c r="B17" s="7" t="s">
        <v>284</v>
      </c>
      <c r="C17" s="12" t="s">
        <v>258</v>
      </c>
      <c r="D17" s="25" t="s">
        <v>285</v>
      </c>
      <c r="E17" s="9">
        <f>F17+G17+H17+I17+J17</f>
        <v>730</v>
      </c>
      <c r="F17" s="12"/>
      <c r="G17" s="9">
        <v>510</v>
      </c>
      <c r="H17" s="12"/>
      <c r="I17" s="12">
        <v>220</v>
      </c>
      <c r="J17" s="64"/>
      <c r="K17" s="9">
        <v>195</v>
      </c>
      <c r="L17" s="10"/>
      <c r="M17" s="9">
        <v>170</v>
      </c>
      <c r="N17" s="10"/>
      <c r="O17" s="10">
        <v>25</v>
      </c>
      <c r="P17" s="29"/>
      <c r="Q17" s="7">
        <v>1</v>
      </c>
      <c r="R17" s="7" t="s">
        <v>284</v>
      </c>
      <c r="S17" s="9" t="s">
        <v>258</v>
      </c>
      <c r="T17" s="33" t="s">
        <v>217</v>
      </c>
      <c r="U17" s="9">
        <f>V17+W17+X17+Y17+Z17</f>
        <v>170</v>
      </c>
      <c r="V17" s="10"/>
      <c r="W17" s="9">
        <v>70</v>
      </c>
      <c r="X17" s="10"/>
      <c r="Y17" s="10">
        <v>100</v>
      </c>
      <c r="Z17" s="12"/>
      <c r="AA17" s="12"/>
      <c r="AB17" s="7" t="s">
        <v>286</v>
      </c>
      <c r="AC17" s="7" t="s">
        <v>287</v>
      </c>
      <c r="AD17" s="98"/>
      <c r="AE17" s="87"/>
      <c r="AF17" s="83"/>
      <c r="AG17" s="83"/>
      <c r="AH17" s="87"/>
      <c r="AI17" s="83"/>
    </row>
    <row r="18" spans="1:35" s="13" customFormat="1" ht="28.5" customHeight="1">
      <c r="A18" s="7">
        <v>2</v>
      </c>
      <c r="B18" s="7" t="s">
        <v>288</v>
      </c>
      <c r="C18" s="12" t="s">
        <v>258</v>
      </c>
      <c r="D18" s="25" t="s">
        <v>209</v>
      </c>
      <c r="E18" s="9">
        <f>F18+G18+H18+I18+J18</f>
        <v>340</v>
      </c>
      <c r="F18" s="12"/>
      <c r="G18" s="9"/>
      <c r="H18" s="12"/>
      <c r="I18" s="12">
        <v>340</v>
      </c>
      <c r="J18" s="29"/>
      <c r="K18" s="9">
        <v>120</v>
      </c>
      <c r="L18" s="10"/>
      <c r="M18" s="9"/>
      <c r="N18" s="10"/>
      <c r="O18" s="10">
        <v>120</v>
      </c>
      <c r="P18" s="72"/>
      <c r="Q18" s="7">
        <v>2</v>
      </c>
      <c r="R18" s="7" t="s">
        <v>288</v>
      </c>
      <c r="S18" s="35" t="s">
        <v>289</v>
      </c>
      <c r="T18" s="111" t="s">
        <v>218</v>
      </c>
      <c r="U18" s="9">
        <f>V18+W18+X18+Y18+Z18</f>
        <v>220</v>
      </c>
      <c r="V18" s="10"/>
      <c r="W18" s="9">
        <v>40</v>
      </c>
      <c r="X18" s="10">
        <v>60</v>
      </c>
      <c r="Y18" s="10">
        <v>120</v>
      </c>
      <c r="Z18" s="30"/>
      <c r="AA18" s="30"/>
      <c r="AB18" s="7" t="s">
        <v>281</v>
      </c>
      <c r="AC18" s="7" t="s">
        <v>175</v>
      </c>
      <c r="AD18" s="98"/>
      <c r="AE18" s="87"/>
      <c r="AF18" s="83"/>
      <c r="AG18" s="83"/>
      <c r="AH18" s="87"/>
      <c r="AI18" s="83"/>
    </row>
    <row r="19" spans="1:35" s="6" customFormat="1" ht="20.25" customHeight="1">
      <c r="A19" s="62" t="s">
        <v>290</v>
      </c>
      <c r="B19" s="3" t="s">
        <v>291</v>
      </c>
      <c r="C19" s="22"/>
      <c r="D19" s="3">
        <v>2</v>
      </c>
      <c r="E19" s="4">
        <f aca="true" t="shared" si="10" ref="E19:J19">E20+E21</f>
        <v>4307</v>
      </c>
      <c r="F19" s="4">
        <f t="shared" si="10"/>
        <v>377</v>
      </c>
      <c r="G19" s="4">
        <f t="shared" si="10"/>
        <v>2585</v>
      </c>
      <c r="H19" s="4">
        <f t="shared" si="10"/>
        <v>0</v>
      </c>
      <c r="I19" s="4">
        <f t="shared" si="10"/>
        <v>1325</v>
      </c>
      <c r="J19" s="4">
        <f t="shared" si="10"/>
        <v>20</v>
      </c>
      <c r="K19" s="4">
        <v>1396</v>
      </c>
      <c r="L19" s="4">
        <v>126</v>
      </c>
      <c r="M19" s="4">
        <v>862</v>
      </c>
      <c r="N19" s="4">
        <v>0</v>
      </c>
      <c r="O19" s="4">
        <v>408</v>
      </c>
      <c r="P19" s="68">
        <v>0</v>
      </c>
      <c r="Q19" s="62" t="s">
        <v>290</v>
      </c>
      <c r="R19" s="3" t="s">
        <v>291</v>
      </c>
      <c r="S19" s="4"/>
      <c r="T19" s="4">
        <v>2</v>
      </c>
      <c r="U19" s="4">
        <f aca="true" t="shared" si="11" ref="U19:AA19">U20+U21</f>
        <v>1516</v>
      </c>
      <c r="V19" s="4">
        <f t="shared" si="11"/>
        <v>126</v>
      </c>
      <c r="W19" s="4">
        <f t="shared" si="11"/>
        <v>882</v>
      </c>
      <c r="X19" s="4">
        <f t="shared" si="11"/>
        <v>0</v>
      </c>
      <c r="Y19" s="4">
        <f t="shared" si="11"/>
        <v>508</v>
      </c>
      <c r="Z19" s="4">
        <f t="shared" si="11"/>
        <v>0</v>
      </c>
      <c r="AA19" s="4">
        <f t="shared" si="11"/>
        <v>0</v>
      </c>
      <c r="AB19" s="3"/>
      <c r="AC19" s="3"/>
      <c r="AD19" s="98"/>
      <c r="AE19" s="87"/>
      <c r="AF19" s="83"/>
      <c r="AG19" s="83"/>
      <c r="AH19" s="87"/>
      <c r="AI19" s="83"/>
    </row>
    <row r="20" spans="1:35" s="13" customFormat="1" ht="66.75" customHeight="1">
      <c r="A20" s="7">
        <v>1</v>
      </c>
      <c r="B20" s="7" t="s">
        <v>292</v>
      </c>
      <c r="C20" s="12" t="s">
        <v>258</v>
      </c>
      <c r="D20" s="25" t="s">
        <v>293</v>
      </c>
      <c r="E20" s="9">
        <v>4187</v>
      </c>
      <c r="F20" s="26">
        <v>377</v>
      </c>
      <c r="G20" s="9">
        <v>2585</v>
      </c>
      <c r="H20" s="26"/>
      <c r="I20" s="26">
        <v>1225</v>
      </c>
      <c r="J20" s="26"/>
      <c r="K20" s="9">
        <v>1396</v>
      </c>
      <c r="L20" s="27">
        <v>126</v>
      </c>
      <c r="M20" s="9">
        <v>862</v>
      </c>
      <c r="N20" s="27"/>
      <c r="O20" s="27">
        <v>408</v>
      </c>
      <c r="P20" s="71"/>
      <c r="Q20" s="7">
        <v>1</v>
      </c>
      <c r="R20" s="7" t="s">
        <v>292</v>
      </c>
      <c r="S20" s="9" t="s">
        <v>258</v>
      </c>
      <c r="T20" s="33" t="s">
        <v>219</v>
      </c>
      <c r="U20" s="9">
        <f>V20+W20+X20+Y20+Z20</f>
        <v>1396</v>
      </c>
      <c r="V20" s="27">
        <v>126</v>
      </c>
      <c r="W20" s="9">
        <v>862</v>
      </c>
      <c r="X20" s="27"/>
      <c r="Y20" s="27">
        <v>408</v>
      </c>
      <c r="Z20" s="27"/>
      <c r="AA20" s="27"/>
      <c r="AB20" s="7" t="s">
        <v>294</v>
      </c>
      <c r="AC20" s="7" t="s">
        <v>295</v>
      </c>
      <c r="AD20" s="98"/>
      <c r="AE20" s="87"/>
      <c r="AF20" s="83"/>
      <c r="AG20" s="83"/>
      <c r="AH20" s="87"/>
      <c r="AI20" s="83"/>
    </row>
    <row r="21" spans="1:35" s="13" customFormat="1" ht="64.5" customHeight="1">
      <c r="A21" s="7">
        <v>2</v>
      </c>
      <c r="B21" s="7" t="s">
        <v>296</v>
      </c>
      <c r="C21" s="7" t="s">
        <v>199</v>
      </c>
      <c r="D21" s="25" t="s">
        <v>207</v>
      </c>
      <c r="E21" s="9">
        <v>120</v>
      </c>
      <c r="F21" s="26">
        <v>0</v>
      </c>
      <c r="G21" s="9">
        <v>0</v>
      </c>
      <c r="H21" s="26">
        <v>0</v>
      </c>
      <c r="I21" s="26">
        <v>100</v>
      </c>
      <c r="J21" s="26">
        <v>20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1">
        <v>0</v>
      </c>
      <c r="Q21" s="7">
        <v>2</v>
      </c>
      <c r="R21" s="7" t="s">
        <v>296</v>
      </c>
      <c r="S21" s="9" t="s">
        <v>199</v>
      </c>
      <c r="T21" s="33" t="s">
        <v>220</v>
      </c>
      <c r="U21" s="9">
        <f>V21+W21+X21+Y21+Z21</f>
        <v>120</v>
      </c>
      <c r="V21" s="9"/>
      <c r="W21" s="9">
        <v>20</v>
      </c>
      <c r="X21" s="9"/>
      <c r="Y21" s="9">
        <v>100</v>
      </c>
      <c r="Z21" s="9">
        <v>0</v>
      </c>
      <c r="AA21" s="9"/>
      <c r="AB21" s="7" t="s">
        <v>297</v>
      </c>
      <c r="AC21" s="7" t="s">
        <v>298</v>
      </c>
      <c r="AD21" s="98"/>
      <c r="AE21" s="87"/>
      <c r="AF21" s="83"/>
      <c r="AG21" s="83"/>
      <c r="AH21" s="87"/>
      <c r="AI21" s="83"/>
    </row>
    <row r="22" spans="1:35" s="13" customFormat="1" ht="19.5" customHeight="1">
      <c r="A22" s="62" t="s">
        <v>299</v>
      </c>
      <c r="B22" s="3" t="s">
        <v>300</v>
      </c>
      <c r="C22" s="22"/>
      <c r="D22" s="3">
        <v>1</v>
      </c>
      <c r="E22" s="4">
        <f>F22+G22+H22+I22+J22</f>
        <v>4000</v>
      </c>
      <c r="F22" s="28"/>
      <c r="G22" s="4"/>
      <c r="H22" s="28">
        <v>500</v>
      </c>
      <c r="I22" s="28">
        <f>I23</f>
        <v>2000</v>
      </c>
      <c r="J22" s="28">
        <f>J23</f>
        <v>1500</v>
      </c>
      <c r="K22" s="4">
        <f aca="true" t="shared" si="12" ref="K22:AA22">K23</f>
        <v>4129</v>
      </c>
      <c r="L22" s="4">
        <f t="shared" si="12"/>
        <v>20</v>
      </c>
      <c r="M22" s="4">
        <f t="shared" si="12"/>
        <v>95</v>
      </c>
      <c r="N22" s="4">
        <f t="shared" si="12"/>
        <v>3315</v>
      </c>
      <c r="O22" s="4">
        <f t="shared" si="12"/>
        <v>666</v>
      </c>
      <c r="P22" s="68">
        <f t="shared" si="12"/>
        <v>33</v>
      </c>
      <c r="Q22" s="62" t="s">
        <v>299</v>
      </c>
      <c r="R22" s="3" t="s">
        <v>300</v>
      </c>
      <c r="S22" s="4"/>
      <c r="T22" s="4">
        <v>1</v>
      </c>
      <c r="U22" s="4">
        <f t="shared" si="12"/>
        <v>3117.87</v>
      </c>
      <c r="V22" s="4">
        <f t="shared" si="12"/>
        <v>0</v>
      </c>
      <c r="W22" s="4">
        <f t="shared" si="12"/>
        <v>129.12</v>
      </c>
      <c r="X22" s="4">
        <f t="shared" si="12"/>
        <v>2254.75</v>
      </c>
      <c r="Y22" s="4">
        <f t="shared" si="12"/>
        <v>666</v>
      </c>
      <c r="Z22" s="4">
        <f t="shared" si="12"/>
        <v>68</v>
      </c>
      <c r="AA22" s="4">
        <f t="shared" si="12"/>
        <v>0</v>
      </c>
      <c r="AB22" s="7"/>
      <c r="AC22" s="7"/>
      <c r="AD22" s="98"/>
      <c r="AE22" s="87"/>
      <c r="AF22" s="83"/>
      <c r="AG22" s="83"/>
      <c r="AH22" s="87"/>
      <c r="AI22" s="83"/>
    </row>
    <row r="23" spans="1:35" s="13" customFormat="1" ht="73.5" customHeight="1">
      <c r="A23" s="7">
        <v>1</v>
      </c>
      <c r="B23" s="7" t="s">
        <v>301</v>
      </c>
      <c r="C23" s="7" t="s">
        <v>302</v>
      </c>
      <c r="D23" s="25" t="s">
        <v>303</v>
      </c>
      <c r="E23" s="4">
        <f>F23+G23+H23+I23+J23</f>
        <v>4000</v>
      </c>
      <c r="F23" s="9"/>
      <c r="G23" s="9"/>
      <c r="H23" s="9">
        <v>500</v>
      </c>
      <c r="I23" s="9">
        <v>2000</v>
      </c>
      <c r="J23" s="9">
        <v>1500</v>
      </c>
      <c r="K23" s="9">
        <v>4129</v>
      </c>
      <c r="L23" s="9">
        <v>20</v>
      </c>
      <c r="M23" s="9">
        <v>95</v>
      </c>
      <c r="N23" s="9">
        <v>3315</v>
      </c>
      <c r="O23" s="9">
        <v>666</v>
      </c>
      <c r="P23" s="11">
        <v>33</v>
      </c>
      <c r="Q23" s="7">
        <v>1</v>
      </c>
      <c r="R23" s="7" t="s">
        <v>301</v>
      </c>
      <c r="S23" s="9" t="s">
        <v>302</v>
      </c>
      <c r="T23" s="33" t="s">
        <v>221</v>
      </c>
      <c r="U23" s="9">
        <f>V23+W23+X23+Y23+Z23</f>
        <v>3117.87</v>
      </c>
      <c r="V23" s="9">
        <v>0</v>
      </c>
      <c r="W23" s="9">
        <v>129.12</v>
      </c>
      <c r="X23" s="9">
        <v>2254.75</v>
      </c>
      <c r="Y23" s="9">
        <v>666</v>
      </c>
      <c r="Z23" s="9">
        <v>68</v>
      </c>
      <c r="AA23" s="9"/>
      <c r="AB23" s="7" t="s">
        <v>281</v>
      </c>
      <c r="AC23" s="7" t="s">
        <v>175</v>
      </c>
      <c r="AD23" s="98"/>
      <c r="AE23" s="87"/>
      <c r="AF23" s="83"/>
      <c r="AG23" s="83"/>
      <c r="AH23" s="87"/>
      <c r="AI23" s="83"/>
    </row>
    <row r="24" spans="1:35" s="6" customFormat="1" ht="21" customHeight="1">
      <c r="A24" s="3" t="s">
        <v>304</v>
      </c>
      <c r="B24" s="3" t="s">
        <v>305</v>
      </c>
      <c r="C24" s="3"/>
      <c r="D24" s="3">
        <v>13</v>
      </c>
      <c r="E24" s="4">
        <f aca="true" t="shared" si="13" ref="E24:P24">E25+E35+E37+E52+E62</f>
        <v>113834</v>
      </c>
      <c r="F24" s="4">
        <f t="shared" si="13"/>
        <v>31188</v>
      </c>
      <c r="G24" s="4">
        <f t="shared" si="13"/>
        <v>685</v>
      </c>
      <c r="H24" s="4">
        <f t="shared" si="13"/>
        <v>14101</v>
      </c>
      <c r="I24" s="4">
        <f t="shared" si="13"/>
        <v>23860</v>
      </c>
      <c r="J24" s="4">
        <f t="shared" si="13"/>
        <v>44000</v>
      </c>
      <c r="K24" s="4">
        <f t="shared" si="13"/>
        <v>46563</v>
      </c>
      <c r="L24" s="4">
        <f t="shared" si="13"/>
        <v>13037</v>
      </c>
      <c r="M24" s="4">
        <f t="shared" si="13"/>
        <v>5610</v>
      </c>
      <c r="N24" s="4">
        <f t="shared" si="13"/>
        <v>2099</v>
      </c>
      <c r="O24" s="4">
        <f t="shared" si="13"/>
        <v>9697</v>
      </c>
      <c r="P24" s="68">
        <f t="shared" si="13"/>
        <v>16120</v>
      </c>
      <c r="Q24" s="3" t="s">
        <v>304</v>
      </c>
      <c r="R24" s="3" t="s">
        <v>305</v>
      </c>
      <c r="S24" s="4"/>
      <c r="T24" s="4">
        <f aca="true" t="shared" si="14" ref="T24:AA24">T25+T35+T37+T52+T62</f>
        <v>11</v>
      </c>
      <c r="U24" s="4">
        <f t="shared" si="14"/>
        <v>37817.2</v>
      </c>
      <c r="V24" s="4">
        <f t="shared" si="14"/>
        <v>4790</v>
      </c>
      <c r="W24" s="4">
        <f t="shared" si="14"/>
        <v>2217</v>
      </c>
      <c r="X24" s="4">
        <f t="shared" si="14"/>
        <v>1400.2</v>
      </c>
      <c r="Y24" s="4">
        <f t="shared" si="14"/>
        <v>10283</v>
      </c>
      <c r="Z24" s="4">
        <f t="shared" si="14"/>
        <v>19127</v>
      </c>
      <c r="AA24" s="4">
        <f t="shared" si="14"/>
        <v>1568.1</v>
      </c>
      <c r="AB24" s="3"/>
      <c r="AC24" s="3"/>
      <c r="AD24" s="98"/>
      <c r="AE24" s="87"/>
      <c r="AF24" s="83"/>
      <c r="AG24" s="83"/>
      <c r="AH24" s="87"/>
      <c r="AI24" s="83"/>
    </row>
    <row r="25" spans="1:35" s="6" customFormat="1" ht="21" customHeight="1">
      <c r="A25" s="62" t="s">
        <v>255</v>
      </c>
      <c r="B25" s="3" t="s">
        <v>306</v>
      </c>
      <c r="C25" s="3"/>
      <c r="D25" s="3">
        <v>5</v>
      </c>
      <c r="E25" s="4">
        <f>E26+E29+E30+E31+E32</f>
        <v>5886</v>
      </c>
      <c r="F25" s="4">
        <f>F26+F29+F30+F31+F32</f>
        <v>10</v>
      </c>
      <c r="G25" s="4">
        <f>G26+G29+G30+G31+G32</f>
        <v>445</v>
      </c>
      <c r="H25" s="4">
        <f>H26+H29+H30+H31+H32</f>
        <v>2281</v>
      </c>
      <c r="I25" s="4">
        <f>I26+I29+I30+I31+I32</f>
        <v>3150</v>
      </c>
      <c r="J25" s="4">
        <f aca="true" t="shared" si="15" ref="J25:P25">J26+J29+J30+J31+J32</f>
        <v>0</v>
      </c>
      <c r="K25" s="4">
        <f t="shared" si="15"/>
        <v>3497</v>
      </c>
      <c r="L25" s="4">
        <f t="shared" si="15"/>
        <v>80</v>
      </c>
      <c r="M25" s="4">
        <f t="shared" si="15"/>
        <v>530</v>
      </c>
      <c r="N25" s="4">
        <f t="shared" si="15"/>
        <v>1040</v>
      </c>
      <c r="O25" s="4">
        <f t="shared" si="15"/>
        <v>1847</v>
      </c>
      <c r="P25" s="68">
        <f t="shared" si="15"/>
        <v>0</v>
      </c>
      <c r="Q25" s="62" t="s">
        <v>255</v>
      </c>
      <c r="R25" s="3" t="s">
        <v>306</v>
      </c>
      <c r="S25" s="4"/>
      <c r="T25" s="4">
        <v>4</v>
      </c>
      <c r="U25" s="4">
        <f>U26+U30+U31+U32</f>
        <v>2353.2</v>
      </c>
      <c r="V25" s="4">
        <f aca="true" t="shared" si="16" ref="V25:AA25">V26+V30+V31+V32</f>
        <v>0</v>
      </c>
      <c r="W25" s="4">
        <f t="shared" si="16"/>
        <v>0</v>
      </c>
      <c r="X25" s="4">
        <f t="shared" si="16"/>
        <v>1050.2</v>
      </c>
      <c r="Y25" s="4">
        <f t="shared" si="16"/>
        <v>1303</v>
      </c>
      <c r="Z25" s="4">
        <f t="shared" si="16"/>
        <v>0</v>
      </c>
      <c r="AA25" s="4">
        <f t="shared" si="16"/>
        <v>0</v>
      </c>
      <c r="AB25" s="3"/>
      <c r="AC25" s="3"/>
      <c r="AD25" s="98"/>
      <c r="AE25" s="87"/>
      <c r="AF25" s="83"/>
      <c r="AG25" s="83"/>
      <c r="AH25" s="87"/>
      <c r="AI25" s="83"/>
    </row>
    <row r="26" spans="1:35" s="13" customFormat="1" ht="44.25" customHeight="1">
      <c r="A26" s="7">
        <v>1</v>
      </c>
      <c r="B26" s="7" t="s">
        <v>307</v>
      </c>
      <c r="C26" s="7" t="s">
        <v>308</v>
      </c>
      <c r="D26" s="25" t="s">
        <v>309</v>
      </c>
      <c r="E26" s="9">
        <f>F26+G26+H26+I26+J26</f>
        <v>2676</v>
      </c>
      <c r="F26" s="9"/>
      <c r="G26" s="9">
        <v>100</v>
      </c>
      <c r="H26" s="9">
        <v>1526</v>
      </c>
      <c r="I26" s="9">
        <v>1050</v>
      </c>
      <c r="J26" s="9"/>
      <c r="K26" s="17">
        <f aca="true" t="shared" si="17" ref="K26:P26">K27+K28</f>
        <v>1413</v>
      </c>
      <c r="L26" s="17">
        <f t="shared" si="17"/>
        <v>30</v>
      </c>
      <c r="M26" s="17">
        <f t="shared" si="17"/>
        <v>270</v>
      </c>
      <c r="N26" s="17">
        <f t="shared" si="17"/>
        <v>563</v>
      </c>
      <c r="O26" s="17">
        <f t="shared" si="17"/>
        <v>550</v>
      </c>
      <c r="P26" s="17">
        <f t="shared" si="17"/>
        <v>0</v>
      </c>
      <c r="Q26" s="7">
        <v>1</v>
      </c>
      <c r="R26" s="7" t="s">
        <v>307</v>
      </c>
      <c r="S26" s="17" t="s">
        <v>200</v>
      </c>
      <c r="T26" s="17"/>
      <c r="U26" s="9">
        <f>V26+W26+X26+Y26+Z26</f>
        <v>980.2</v>
      </c>
      <c r="V26" s="17">
        <f>V27+V28</f>
        <v>0</v>
      </c>
      <c r="W26" s="17">
        <f>W27+W28</f>
        <v>0</v>
      </c>
      <c r="X26" s="17">
        <f>X27+X28</f>
        <v>480.2</v>
      </c>
      <c r="Y26" s="17">
        <f>Y27+Y28</f>
        <v>500</v>
      </c>
      <c r="Z26" s="17">
        <f>Z27+Z28</f>
        <v>0</v>
      </c>
      <c r="AA26" s="17"/>
      <c r="AB26" s="7" t="s">
        <v>310</v>
      </c>
      <c r="AC26" s="7" t="s">
        <v>311</v>
      </c>
      <c r="AD26" s="98"/>
      <c r="AE26" s="87"/>
      <c r="AF26" s="83"/>
      <c r="AG26" s="83"/>
      <c r="AH26" s="87"/>
      <c r="AI26" s="83"/>
    </row>
    <row r="27" spans="1:35" s="13" customFormat="1" ht="63" customHeight="1">
      <c r="A27" s="7" t="s">
        <v>265</v>
      </c>
      <c r="B27" s="7" t="s">
        <v>312</v>
      </c>
      <c r="C27" s="7" t="s">
        <v>313</v>
      </c>
      <c r="D27" s="25" t="s">
        <v>314</v>
      </c>
      <c r="E27" s="9"/>
      <c r="F27" s="9"/>
      <c r="G27" s="9"/>
      <c r="H27" s="9"/>
      <c r="I27" s="9"/>
      <c r="J27" s="9"/>
      <c r="K27" s="9">
        <v>1143</v>
      </c>
      <c r="L27" s="9">
        <v>30</v>
      </c>
      <c r="M27" s="9">
        <v>270</v>
      </c>
      <c r="N27" s="9">
        <v>493</v>
      </c>
      <c r="O27" s="9">
        <v>350</v>
      </c>
      <c r="P27" s="17"/>
      <c r="Q27" s="7" t="s">
        <v>265</v>
      </c>
      <c r="R27" s="11" t="s">
        <v>315</v>
      </c>
      <c r="S27" s="11" t="s">
        <v>313</v>
      </c>
      <c r="T27" s="105" t="s">
        <v>222</v>
      </c>
      <c r="U27" s="9">
        <f>V27+W27+X27+Y27+Z27</f>
        <v>980.2</v>
      </c>
      <c r="V27" s="9"/>
      <c r="W27" s="9"/>
      <c r="X27" s="9">
        <v>480.2</v>
      </c>
      <c r="Y27" s="9">
        <v>500</v>
      </c>
      <c r="Z27" s="17"/>
      <c r="AA27" s="17"/>
      <c r="AB27" s="7" t="s">
        <v>310</v>
      </c>
      <c r="AC27" s="7" t="s">
        <v>311</v>
      </c>
      <c r="AD27" s="98"/>
      <c r="AE27" s="87"/>
      <c r="AF27" s="83"/>
      <c r="AG27" s="83"/>
      <c r="AH27" s="87"/>
      <c r="AI27" s="83"/>
    </row>
    <row r="28" spans="1:35" s="13" customFormat="1" ht="46.5" customHeight="1">
      <c r="A28" s="7" t="s">
        <v>269</v>
      </c>
      <c r="B28" s="7" t="s">
        <v>316</v>
      </c>
      <c r="C28" s="7" t="s">
        <v>317</v>
      </c>
      <c r="D28" s="25" t="s">
        <v>318</v>
      </c>
      <c r="E28" s="9"/>
      <c r="F28" s="9"/>
      <c r="G28" s="9"/>
      <c r="H28" s="9"/>
      <c r="I28" s="9"/>
      <c r="J28" s="9"/>
      <c r="K28" s="9">
        <v>270</v>
      </c>
      <c r="L28" s="9"/>
      <c r="M28" s="9"/>
      <c r="N28" s="9">
        <v>70</v>
      </c>
      <c r="O28" s="9">
        <v>200</v>
      </c>
      <c r="P28" s="17"/>
      <c r="Q28" s="7"/>
      <c r="R28" s="11"/>
      <c r="S28" s="11"/>
      <c r="T28" s="105"/>
      <c r="U28" s="9"/>
      <c r="V28" s="9"/>
      <c r="W28" s="9"/>
      <c r="X28" s="9"/>
      <c r="Y28" s="9"/>
      <c r="Z28" s="17"/>
      <c r="AA28" s="17"/>
      <c r="AB28" s="7"/>
      <c r="AC28" s="7"/>
      <c r="AD28" s="98"/>
      <c r="AE28" s="87"/>
      <c r="AF28" s="83"/>
      <c r="AG28" s="83"/>
      <c r="AH28" s="87"/>
      <c r="AI28" s="83"/>
    </row>
    <row r="29" spans="1:35" s="13" customFormat="1" ht="43.5" customHeight="1">
      <c r="A29" s="7">
        <v>2</v>
      </c>
      <c r="B29" s="7" t="s">
        <v>319</v>
      </c>
      <c r="C29" s="7" t="s">
        <v>320</v>
      </c>
      <c r="D29" s="25" t="s">
        <v>321</v>
      </c>
      <c r="E29" s="9">
        <f>F29+G29+H29+I29</f>
        <v>90</v>
      </c>
      <c r="F29" s="9"/>
      <c r="G29" s="9">
        <v>15</v>
      </c>
      <c r="H29" s="9">
        <v>25</v>
      </c>
      <c r="I29" s="9">
        <v>50</v>
      </c>
      <c r="J29" s="9"/>
      <c r="K29" s="9">
        <v>90</v>
      </c>
      <c r="L29" s="9"/>
      <c r="M29" s="9"/>
      <c r="N29" s="9">
        <v>40</v>
      </c>
      <c r="O29" s="9">
        <v>50</v>
      </c>
      <c r="P29" s="17"/>
      <c r="Q29" s="7"/>
      <c r="R29" s="7"/>
      <c r="S29" s="11"/>
      <c r="T29" s="105"/>
      <c r="U29" s="9"/>
      <c r="V29" s="9"/>
      <c r="W29" s="9"/>
      <c r="X29" s="9"/>
      <c r="Y29" s="9"/>
      <c r="Z29" s="17"/>
      <c r="AA29" s="17"/>
      <c r="AB29" s="7"/>
      <c r="AC29" s="7"/>
      <c r="AD29" s="98"/>
      <c r="AE29" s="87"/>
      <c r="AF29" s="83"/>
      <c r="AG29" s="83"/>
      <c r="AH29" s="87"/>
      <c r="AI29" s="83"/>
    </row>
    <row r="30" spans="1:35" s="13" customFormat="1" ht="33" customHeight="1">
      <c r="A30" s="7">
        <v>3</v>
      </c>
      <c r="B30" s="7" t="s">
        <v>322</v>
      </c>
      <c r="C30" s="12" t="s">
        <v>258</v>
      </c>
      <c r="D30" s="25" t="s">
        <v>323</v>
      </c>
      <c r="E30" s="9">
        <f>F30+G30+H30+I30</f>
        <v>390</v>
      </c>
      <c r="F30" s="15"/>
      <c r="G30" s="16">
        <v>30</v>
      </c>
      <c r="H30" s="15">
        <v>210</v>
      </c>
      <c r="I30" s="15">
        <v>150</v>
      </c>
      <c r="J30" s="12"/>
      <c r="K30" s="9">
        <v>114</v>
      </c>
      <c r="L30" s="19"/>
      <c r="M30" s="16">
        <v>10</v>
      </c>
      <c r="N30" s="19">
        <v>67</v>
      </c>
      <c r="O30" s="19">
        <v>37</v>
      </c>
      <c r="P30" s="69"/>
      <c r="Q30" s="7">
        <v>2</v>
      </c>
      <c r="R30" s="7" t="s">
        <v>322</v>
      </c>
      <c r="S30" s="9" t="s">
        <v>201</v>
      </c>
      <c r="T30" s="33" t="s">
        <v>223</v>
      </c>
      <c r="U30" s="9">
        <f aca="true" t="shared" si="18" ref="U30:U38">V30+W30+X30+Y30+Z30</f>
        <v>313</v>
      </c>
      <c r="V30" s="19"/>
      <c r="W30" s="16"/>
      <c r="X30" s="19">
        <v>200</v>
      </c>
      <c r="Y30" s="19">
        <v>113</v>
      </c>
      <c r="Z30" s="10"/>
      <c r="AA30" s="10"/>
      <c r="AB30" s="7" t="s">
        <v>324</v>
      </c>
      <c r="AC30" s="7" t="s">
        <v>261</v>
      </c>
      <c r="AD30" s="98"/>
      <c r="AE30" s="87"/>
      <c r="AF30" s="83"/>
      <c r="AG30" s="83"/>
      <c r="AH30" s="87"/>
      <c r="AI30" s="83"/>
    </row>
    <row r="31" spans="1:35" s="13" customFormat="1" ht="41.25" customHeight="1">
      <c r="A31" s="7">
        <v>4</v>
      </c>
      <c r="B31" s="7" t="s">
        <v>325</v>
      </c>
      <c r="C31" s="12" t="s">
        <v>326</v>
      </c>
      <c r="D31" s="25" t="s">
        <v>327</v>
      </c>
      <c r="E31" s="9">
        <f>F31+G31+H31+I31</f>
        <v>430</v>
      </c>
      <c r="F31" s="15">
        <v>10</v>
      </c>
      <c r="G31" s="16">
        <v>50</v>
      </c>
      <c r="H31" s="15">
        <v>270</v>
      </c>
      <c r="I31" s="15">
        <v>100</v>
      </c>
      <c r="J31" s="12"/>
      <c r="K31" s="9">
        <v>430</v>
      </c>
      <c r="L31" s="9">
        <v>50</v>
      </c>
      <c r="M31" s="9">
        <v>0</v>
      </c>
      <c r="N31" s="9">
        <v>320</v>
      </c>
      <c r="O31" s="9">
        <v>60</v>
      </c>
      <c r="P31" s="11">
        <v>0</v>
      </c>
      <c r="Q31" s="7">
        <v>3</v>
      </c>
      <c r="R31" s="7" t="s">
        <v>325</v>
      </c>
      <c r="S31" s="12" t="s">
        <v>326</v>
      </c>
      <c r="T31" s="33" t="s">
        <v>224</v>
      </c>
      <c r="U31" s="9">
        <f t="shared" si="18"/>
        <v>160</v>
      </c>
      <c r="V31" s="9"/>
      <c r="W31" s="9"/>
      <c r="X31" s="9">
        <v>120</v>
      </c>
      <c r="Y31" s="9">
        <v>40</v>
      </c>
      <c r="Z31" s="9">
        <v>0</v>
      </c>
      <c r="AA31" s="9"/>
      <c r="AB31" s="7" t="s">
        <v>1</v>
      </c>
      <c r="AC31" s="7" t="s">
        <v>2</v>
      </c>
      <c r="AD31" s="98"/>
      <c r="AE31" s="87"/>
      <c r="AF31" s="83"/>
      <c r="AG31" s="83"/>
      <c r="AH31" s="87"/>
      <c r="AI31" s="83"/>
    </row>
    <row r="32" spans="1:35" s="13" customFormat="1" ht="75" customHeight="1">
      <c r="A32" s="7">
        <v>5</v>
      </c>
      <c r="B32" s="9" t="s">
        <v>210</v>
      </c>
      <c r="C32" s="9" t="s">
        <v>3</v>
      </c>
      <c r="D32" s="33" t="s">
        <v>205</v>
      </c>
      <c r="E32" s="9">
        <v>2300</v>
      </c>
      <c r="F32" s="26"/>
      <c r="G32" s="9">
        <v>250</v>
      </c>
      <c r="H32" s="26">
        <v>250</v>
      </c>
      <c r="I32" s="26">
        <v>1800</v>
      </c>
      <c r="J32" s="26"/>
      <c r="K32" s="17">
        <f aca="true" t="shared" si="19" ref="K32:K84">L32+M32+N32+O32+P32</f>
        <v>1450</v>
      </c>
      <c r="L32" s="17">
        <f>L33+L34</f>
        <v>0</v>
      </c>
      <c r="M32" s="17">
        <f>M33+M34</f>
        <v>250</v>
      </c>
      <c r="N32" s="17">
        <f>N33+N34</f>
        <v>50</v>
      </c>
      <c r="O32" s="17">
        <f>O33+O34</f>
        <v>1150</v>
      </c>
      <c r="P32" s="17">
        <f>P33+P34</f>
        <v>0</v>
      </c>
      <c r="Q32" s="7">
        <v>4</v>
      </c>
      <c r="R32" s="9" t="s">
        <v>210</v>
      </c>
      <c r="S32" s="17" t="s">
        <v>199</v>
      </c>
      <c r="T32" s="104"/>
      <c r="U32" s="9">
        <f t="shared" si="18"/>
        <v>900</v>
      </c>
      <c r="V32" s="17">
        <f>V33+V34</f>
        <v>0</v>
      </c>
      <c r="W32" s="17">
        <v>0</v>
      </c>
      <c r="X32" s="17">
        <v>250</v>
      </c>
      <c r="Y32" s="17">
        <v>650</v>
      </c>
      <c r="Z32" s="17">
        <f>Z33+Z34</f>
        <v>0</v>
      </c>
      <c r="AA32" s="17"/>
      <c r="AB32" s="9" t="s">
        <v>310</v>
      </c>
      <c r="AC32" s="9" t="s">
        <v>328</v>
      </c>
      <c r="AD32" s="98"/>
      <c r="AE32" s="87"/>
      <c r="AF32" s="83"/>
      <c r="AG32" s="83"/>
      <c r="AH32" s="87"/>
      <c r="AI32" s="83"/>
    </row>
    <row r="33" spans="1:35" s="13" customFormat="1" ht="93.75" customHeight="1">
      <c r="A33" s="7" t="s">
        <v>265</v>
      </c>
      <c r="B33" s="9" t="s">
        <v>329</v>
      </c>
      <c r="C33" s="9" t="s">
        <v>3</v>
      </c>
      <c r="D33" s="33" t="s">
        <v>330</v>
      </c>
      <c r="E33" s="9"/>
      <c r="F33" s="26"/>
      <c r="G33" s="9"/>
      <c r="H33" s="26"/>
      <c r="I33" s="26"/>
      <c r="J33" s="26"/>
      <c r="K33" s="17">
        <f t="shared" si="19"/>
        <v>950</v>
      </c>
      <c r="L33" s="27"/>
      <c r="M33" s="9">
        <v>250</v>
      </c>
      <c r="N33" s="27">
        <v>50</v>
      </c>
      <c r="O33" s="27">
        <v>650</v>
      </c>
      <c r="P33" s="17"/>
      <c r="Q33" s="7" t="s">
        <v>265</v>
      </c>
      <c r="R33" s="9" t="s">
        <v>211</v>
      </c>
      <c r="S33" s="17" t="s">
        <v>199</v>
      </c>
      <c r="T33" s="104" t="s">
        <v>225</v>
      </c>
      <c r="U33" s="17">
        <v>900</v>
      </c>
      <c r="V33" s="27">
        <v>0</v>
      </c>
      <c r="W33" s="9">
        <v>0</v>
      </c>
      <c r="X33" s="27">
        <v>250</v>
      </c>
      <c r="Y33" s="27">
        <v>650</v>
      </c>
      <c r="Z33" s="17">
        <v>0</v>
      </c>
      <c r="AA33" s="17"/>
      <c r="AB33" s="9"/>
      <c r="AC33" s="9"/>
      <c r="AD33" s="98"/>
      <c r="AE33" s="87"/>
      <c r="AF33" s="83"/>
      <c r="AG33" s="83"/>
      <c r="AH33" s="87"/>
      <c r="AI33" s="83"/>
    </row>
    <row r="34" spans="1:35" s="13" customFormat="1" ht="42" customHeight="1">
      <c r="A34" s="7" t="s">
        <v>56</v>
      </c>
      <c r="B34" s="9" t="s">
        <v>57</v>
      </c>
      <c r="C34" s="9" t="s">
        <v>3</v>
      </c>
      <c r="D34" s="33" t="s">
        <v>58</v>
      </c>
      <c r="E34" s="9"/>
      <c r="F34" s="26"/>
      <c r="G34" s="9"/>
      <c r="H34" s="26"/>
      <c r="I34" s="26"/>
      <c r="J34" s="26"/>
      <c r="K34" s="17">
        <f t="shared" si="19"/>
        <v>500</v>
      </c>
      <c r="L34" s="27"/>
      <c r="M34" s="9"/>
      <c r="N34" s="27"/>
      <c r="O34" s="27">
        <v>500</v>
      </c>
      <c r="P34" s="17"/>
      <c r="Q34" s="7"/>
      <c r="R34" s="17"/>
      <c r="S34" s="17"/>
      <c r="T34" s="17"/>
      <c r="U34" s="17"/>
      <c r="V34" s="27"/>
      <c r="W34" s="9"/>
      <c r="X34" s="27"/>
      <c r="Y34" s="27"/>
      <c r="Z34" s="17"/>
      <c r="AA34" s="17"/>
      <c r="AB34" s="9"/>
      <c r="AC34" s="9"/>
      <c r="AD34" s="98"/>
      <c r="AE34" s="87"/>
      <c r="AF34" s="83"/>
      <c r="AG34" s="83"/>
      <c r="AH34" s="87"/>
      <c r="AI34" s="83"/>
    </row>
    <row r="35" spans="1:35" s="6" customFormat="1" ht="22.5" customHeight="1">
      <c r="A35" s="62" t="s">
        <v>59</v>
      </c>
      <c r="B35" s="3" t="s">
        <v>60</v>
      </c>
      <c r="C35" s="22"/>
      <c r="D35" s="3">
        <v>1</v>
      </c>
      <c r="E35" s="4">
        <f aca="true" t="shared" si="20" ref="E35:J35">E36</f>
        <v>1160</v>
      </c>
      <c r="F35" s="4">
        <f t="shared" si="20"/>
        <v>0</v>
      </c>
      <c r="G35" s="4">
        <f t="shared" si="20"/>
        <v>240</v>
      </c>
      <c r="H35" s="4">
        <f t="shared" si="20"/>
        <v>120</v>
      </c>
      <c r="I35" s="4">
        <f t="shared" si="20"/>
        <v>800</v>
      </c>
      <c r="J35" s="4">
        <f t="shared" si="20"/>
        <v>0</v>
      </c>
      <c r="K35" s="34">
        <f t="shared" si="19"/>
        <v>400</v>
      </c>
      <c r="L35" s="4">
        <f>L36</f>
        <v>0</v>
      </c>
      <c r="M35" s="4">
        <f>M36</f>
        <v>80</v>
      </c>
      <c r="N35" s="4">
        <f>N36</f>
        <v>40</v>
      </c>
      <c r="O35" s="4">
        <f>O36</f>
        <v>280</v>
      </c>
      <c r="P35" s="68">
        <f>P36</f>
        <v>0</v>
      </c>
      <c r="Q35" s="62" t="s">
        <v>59</v>
      </c>
      <c r="R35" s="3" t="s">
        <v>60</v>
      </c>
      <c r="S35" s="34"/>
      <c r="T35" s="34">
        <v>1</v>
      </c>
      <c r="U35" s="34">
        <f t="shared" si="18"/>
        <v>400</v>
      </c>
      <c r="V35" s="4">
        <f aca="true" t="shared" si="21" ref="V35:AA35">V36</f>
        <v>0</v>
      </c>
      <c r="W35" s="4">
        <f t="shared" si="21"/>
        <v>70</v>
      </c>
      <c r="X35" s="4">
        <f t="shared" si="21"/>
        <v>30</v>
      </c>
      <c r="Y35" s="4">
        <f t="shared" si="21"/>
        <v>300</v>
      </c>
      <c r="Z35" s="4">
        <f t="shared" si="21"/>
        <v>0</v>
      </c>
      <c r="AA35" s="4">
        <f t="shared" si="21"/>
        <v>0</v>
      </c>
      <c r="AB35" s="3"/>
      <c r="AC35" s="3"/>
      <c r="AD35" s="98"/>
      <c r="AE35" s="87"/>
      <c r="AF35" s="83"/>
      <c r="AG35" s="83"/>
      <c r="AH35" s="87"/>
      <c r="AI35" s="83"/>
    </row>
    <row r="36" spans="1:35" s="13" customFormat="1" ht="51.75" customHeight="1">
      <c r="A36" s="7">
        <v>1</v>
      </c>
      <c r="B36" s="7" t="s">
        <v>61</v>
      </c>
      <c r="C36" s="7" t="s">
        <v>62</v>
      </c>
      <c r="D36" s="25" t="s">
        <v>63</v>
      </c>
      <c r="E36" s="9">
        <f>F36+G36+H36+I36+J36</f>
        <v>1160</v>
      </c>
      <c r="F36" s="26"/>
      <c r="G36" s="9">
        <v>240</v>
      </c>
      <c r="H36" s="26">
        <v>120</v>
      </c>
      <c r="I36" s="26">
        <v>800</v>
      </c>
      <c r="J36" s="26"/>
      <c r="K36" s="17">
        <f t="shared" si="19"/>
        <v>400</v>
      </c>
      <c r="L36" s="27"/>
      <c r="M36" s="9">
        <v>80</v>
      </c>
      <c r="N36" s="27">
        <v>40</v>
      </c>
      <c r="O36" s="27">
        <v>280</v>
      </c>
      <c r="P36" s="71"/>
      <c r="Q36" s="7">
        <v>1</v>
      </c>
      <c r="R36" s="7" t="s">
        <v>61</v>
      </c>
      <c r="S36" s="17" t="s">
        <v>62</v>
      </c>
      <c r="T36" s="104" t="s">
        <v>179</v>
      </c>
      <c r="U36" s="17">
        <f t="shared" si="18"/>
        <v>400</v>
      </c>
      <c r="V36" s="27"/>
      <c r="W36" s="9">
        <v>70</v>
      </c>
      <c r="X36" s="27">
        <v>30</v>
      </c>
      <c r="Y36" s="27">
        <v>300</v>
      </c>
      <c r="Z36" s="27"/>
      <c r="AA36" s="27"/>
      <c r="AB36" s="7" t="s">
        <v>64</v>
      </c>
      <c r="AC36" s="25" t="s">
        <v>65</v>
      </c>
      <c r="AD36" s="98"/>
      <c r="AE36" s="87"/>
      <c r="AF36" s="83"/>
      <c r="AG36" s="83"/>
      <c r="AH36" s="87"/>
      <c r="AI36" s="83"/>
    </row>
    <row r="37" spans="1:35" s="6" customFormat="1" ht="16.5" customHeight="1">
      <c r="A37" s="62" t="s">
        <v>66</v>
      </c>
      <c r="B37" s="3" t="s">
        <v>67</v>
      </c>
      <c r="C37" s="3"/>
      <c r="D37" s="3">
        <v>3</v>
      </c>
      <c r="E37" s="4">
        <f aca="true" t="shared" si="22" ref="E37:J37">E38+E41+E42</f>
        <v>34688</v>
      </c>
      <c r="F37" s="4">
        <f t="shared" si="22"/>
        <v>13238</v>
      </c>
      <c r="G37" s="4">
        <f t="shared" si="22"/>
        <v>0</v>
      </c>
      <c r="H37" s="4">
        <f t="shared" si="22"/>
        <v>5700</v>
      </c>
      <c r="I37" s="4">
        <f t="shared" si="22"/>
        <v>7750</v>
      </c>
      <c r="J37" s="4">
        <f t="shared" si="22"/>
        <v>8000</v>
      </c>
      <c r="K37" s="34">
        <f t="shared" si="19"/>
        <v>22887</v>
      </c>
      <c r="L37" s="4">
        <f>L38+L41+L42</f>
        <v>12237</v>
      </c>
      <c r="M37" s="4">
        <f>M38+M41+M42</f>
        <v>5000</v>
      </c>
      <c r="N37" s="4">
        <f>N38+N41+N42</f>
        <v>600</v>
      </c>
      <c r="O37" s="4">
        <f>O38+O41+O42</f>
        <v>4550</v>
      </c>
      <c r="P37" s="68">
        <f>P38+P41+P42</f>
        <v>500</v>
      </c>
      <c r="Q37" s="62" t="s">
        <v>66</v>
      </c>
      <c r="R37" s="3" t="s">
        <v>67</v>
      </c>
      <c r="S37" s="34"/>
      <c r="T37" s="34">
        <v>2</v>
      </c>
      <c r="U37" s="34">
        <f>V37+W37+X37+Y37+Z37</f>
        <v>19690</v>
      </c>
      <c r="V37" s="4">
        <f>V38+V42</f>
        <v>4000</v>
      </c>
      <c r="W37" s="4">
        <f>W38+W42</f>
        <v>2147</v>
      </c>
      <c r="X37" s="4">
        <f>X38+X42</f>
        <v>205</v>
      </c>
      <c r="Y37" s="4">
        <f>Y38+Y42</f>
        <v>3200</v>
      </c>
      <c r="Z37" s="4">
        <f>Z38+Z42</f>
        <v>10138</v>
      </c>
      <c r="AA37" s="4">
        <f>AA38+AA41+AA42</f>
        <v>0</v>
      </c>
      <c r="AB37" s="3"/>
      <c r="AC37" s="3"/>
      <c r="AD37" s="98"/>
      <c r="AE37" s="87"/>
      <c r="AF37" s="83"/>
      <c r="AG37" s="83"/>
      <c r="AH37" s="87"/>
      <c r="AI37" s="83"/>
    </row>
    <row r="38" spans="1:35" s="13" customFormat="1" ht="84.75" customHeight="1">
      <c r="A38" s="7">
        <v>1</v>
      </c>
      <c r="B38" s="12" t="s">
        <v>68</v>
      </c>
      <c r="C38" s="12" t="s">
        <v>69</v>
      </c>
      <c r="D38" s="14" t="s">
        <v>70</v>
      </c>
      <c r="E38" s="9">
        <f>F38+G38+H38+I38+J38</f>
        <v>5500</v>
      </c>
      <c r="F38" s="12">
        <v>1000</v>
      </c>
      <c r="G38" s="9"/>
      <c r="H38" s="12">
        <v>2500</v>
      </c>
      <c r="I38" s="12">
        <v>2000</v>
      </c>
      <c r="J38" s="12"/>
      <c r="K38" s="17">
        <f t="shared" si="19"/>
        <v>3200</v>
      </c>
      <c r="L38" s="9">
        <v>500</v>
      </c>
      <c r="M38" s="9">
        <f>M39+M40</f>
        <v>0</v>
      </c>
      <c r="N38" s="9">
        <f>N39+N40</f>
        <v>600</v>
      </c>
      <c r="O38" s="9">
        <f>O39+O40</f>
        <v>1600</v>
      </c>
      <c r="P38" s="11">
        <f>P39+P40</f>
        <v>500</v>
      </c>
      <c r="Q38" s="7">
        <v>1</v>
      </c>
      <c r="R38" s="12" t="s">
        <v>68</v>
      </c>
      <c r="S38" s="17"/>
      <c r="T38" s="17"/>
      <c r="U38" s="17">
        <f t="shared" si="18"/>
        <v>633</v>
      </c>
      <c r="V38" s="9">
        <f>V40</f>
        <v>0</v>
      </c>
      <c r="W38" s="9">
        <f>W40</f>
        <v>0</v>
      </c>
      <c r="X38" s="9">
        <f>X40</f>
        <v>205</v>
      </c>
      <c r="Y38" s="9">
        <f>Y40</f>
        <v>400</v>
      </c>
      <c r="Z38" s="9">
        <f>Z40</f>
        <v>28</v>
      </c>
      <c r="AA38" s="9"/>
      <c r="AB38" s="12" t="s">
        <v>71</v>
      </c>
      <c r="AC38" s="12" t="s">
        <v>72</v>
      </c>
      <c r="AD38" s="98"/>
      <c r="AE38" s="87"/>
      <c r="AF38" s="83"/>
      <c r="AG38" s="83"/>
      <c r="AH38" s="87"/>
      <c r="AI38" s="83"/>
    </row>
    <row r="39" spans="1:35" s="13" customFormat="1" ht="32.25" customHeight="1">
      <c r="A39" s="7" t="s">
        <v>73</v>
      </c>
      <c r="B39" s="10" t="s">
        <v>74</v>
      </c>
      <c r="C39" s="10" t="s">
        <v>75</v>
      </c>
      <c r="D39" s="18" t="s">
        <v>76</v>
      </c>
      <c r="E39" s="9"/>
      <c r="F39" s="30"/>
      <c r="G39" s="35"/>
      <c r="H39" s="30"/>
      <c r="I39" s="30"/>
      <c r="J39" s="30"/>
      <c r="K39" s="17">
        <f t="shared" si="19"/>
        <v>2500</v>
      </c>
      <c r="L39" s="10">
        <v>500</v>
      </c>
      <c r="M39" s="9"/>
      <c r="N39" s="10">
        <v>300</v>
      </c>
      <c r="O39" s="10">
        <v>1200</v>
      </c>
      <c r="P39" s="69">
        <v>500</v>
      </c>
      <c r="Q39" s="7"/>
      <c r="R39" s="10"/>
      <c r="S39" s="10"/>
      <c r="T39" s="18"/>
      <c r="U39" s="17"/>
      <c r="V39" s="10"/>
      <c r="W39" s="9"/>
      <c r="X39" s="10"/>
      <c r="Y39" s="10"/>
      <c r="Z39" s="10"/>
      <c r="AA39" s="10"/>
      <c r="AB39" s="12"/>
      <c r="AC39" s="12"/>
      <c r="AD39" s="98"/>
      <c r="AE39" s="87"/>
      <c r="AF39" s="83"/>
      <c r="AG39" s="83"/>
      <c r="AH39" s="87"/>
      <c r="AI39" s="83"/>
    </row>
    <row r="40" spans="1:35" s="13" customFormat="1" ht="42" customHeight="1">
      <c r="A40" s="7" t="s">
        <v>56</v>
      </c>
      <c r="B40" s="10" t="s">
        <v>77</v>
      </c>
      <c r="C40" s="10" t="s">
        <v>75</v>
      </c>
      <c r="D40" s="18" t="s">
        <v>78</v>
      </c>
      <c r="E40" s="9"/>
      <c r="F40" s="30"/>
      <c r="G40" s="35"/>
      <c r="H40" s="30"/>
      <c r="I40" s="30"/>
      <c r="J40" s="30"/>
      <c r="K40" s="17">
        <f t="shared" si="19"/>
        <v>700</v>
      </c>
      <c r="L40" s="10"/>
      <c r="M40" s="9"/>
      <c r="N40" s="10">
        <v>300</v>
      </c>
      <c r="O40" s="10">
        <v>400</v>
      </c>
      <c r="P40" s="69"/>
      <c r="Q40" s="7" t="s">
        <v>73</v>
      </c>
      <c r="R40" s="10" t="s">
        <v>77</v>
      </c>
      <c r="S40" s="17" t="s">
        <v>79</v>
      </c>
      <c r="T40" s="104" t="s">
        <v>226</v>
      </c>
      <c r="U40" s="17">
        <f>V40+W40+X40+Y40+Z40</f>
        <v>633</v>
      </c>
      <c r="V40" s="10"/>
      <c r="W40" s="9"/>
      <c r="X40" s="10">
        <v>205</v>
      </c>
      <c r="Y40" s="10">
        <v>400</v>
      </c>
      <c r="Z40" s="10">
        <v>28</v>
      </c>
      <c r="AA40" s="10"/>
      <c r="AB40" s="12" t="s">
        <v>71</v>
      </c>
      <c r="AC40" s="12" t="s">
        <v>72</v>
      </c>
      <c r="AD40" s="98"/>
      <c r="AE40" s="87"/>
      <c r="AF40" s="83"/>
      <c r="AG40" s="83"/>
      <c r="AH40" s="87"/>
      <c r="AI40" s="83"/>
    </row>
    <row r="41" spans="1:35" s="13" customFormat="1" ht="32.25" customHeight="1">
      <c r="A41" s="7">
        <v>2</v>
      </c>
      <c r="B41" s="31" t="s">
        <v>80</v>
      </c>
      <c r="C41" s="31" t="s">
        <v>3</v>
      </c>
      <c r="D41" s="36" t="s">
        <v>81</v>
      </c>
      <c r="E41" s="9">
        <f>F41+G41+H41+I41+J41</f>
        <v>1800</v>
      </c>
      <c r="F41" s="37">
        <v>1000</v>
      </c>
      <c r="G41" s="35"/>
      <c r="H41" s="37"/>
      <c r="I41" s="37">
        <v>800</v>
      </c>
      <c r="J41" s="27"/>
      <c r="K41" s="17">
        <f t="shared" si="19"/>
        <v>3289</v>
      </c>
      <c r="L41" s="27">
        <v>2489</v>
      </c>
      <c r="M41" s="9"/>
      <c r="N41" s="27"/>
      <c r="O41" s="27">
        <v>800</v>
      </c>
      <c r="P41" s="71"/>
      <c r="Q41" s="7"/>
      <c r="R41" s="31"/>
      <c r="S41" s="31"/>
      <c r="T41" s="36"/>
      <c r="U41" s="17"/>
      <c r="V41" s="27"/>
      <c r="W41" s="9"/>
      <c r="X41" s="27"/>
      <c r="Y41" s="27"/>
      <c r="Z41" s="27"/>
      <c r="AA41" s="100"/>
      <c r="AB41" s="7" t="s">
        <v>82</v>
      </c>
      <c r="AC41" s="7" t="s">
        <v>180</v>
      </c>
      <c r="AD41" s="98"/>
      <c r="AE41" s="87"/>
      <c r="AF41" s="83"/>
      <c r="AG41" s="83"/>
      <c r="AH41" s="87"/>
      <c r="AI41" s="83"/>
    </row>
    <row r="42" spans="1:35" s="13" customFormat="1" ht="60.75" customHeight="1">
      <c r="A42" s="7">
        <v>3</v>
      </c>
      <c r="B42" s="12" t="s">
        <v>83</v>
      </c>
      <c r="C42" s="12" t="s">
        <v>84</v>
      </c>
      <c r="D42" s="14" t="s">
        <v>331</v>
      </c>
      <c r="E42" s="9">
        <f>F42+G42+H42+I42+J42</f>
        <v>27388</v>
      </c>
      <c r="F42" s="27">
        <v>11238</v>
      </c>
      <c r="G42" s="27"/>
      <c r="H42" s="27">
        <v>3200</v>
      </c>
      <c r="I42" s="27">
        <v>4950</v>
      </c>
      <c r="J42" s="27">
        <v>8000</v>
      </c>
      <c r="K42" s="17">
        <f aca="true" t="shared" si="23" ref="K42:P42">K43+K44+K45+K46+K47+K48+K49+K50</f>
        <v>16398</v>
      </c>
      <c r="L42" s="17">
        <f t="shared" si="23"/>
        <v>9248</v>
      </c>
      <c r="M42" s="17">
        <f t="shared" si="23"/>
        <v>5000</v>
      </c>
      <c r="N42" s="17">
        <f t="shared" si="23"/>
        <v>0</v>
      </c>
      <c r="O42" s="17">
        <f t="shared" si="23"/>
        <v>2150</v>
      </c>
      <c r="P42" s="17">
        <f t="shared" si="23"/>
        <v>0</v>
      </c>
      <c r="Q42" s="7">
        <v>2</v>
      </c>
      <c r="R42" s="12" t="s">
        <v>83</v>
      </c>
      <c r="S42" s="17"/>
      <c r="T42" s="17" t="s">
        <v>227</v>
      </c>
      <c r="U42" s="17">
        <f>U43+U51</f>
        <v>19057</v>
      </c>
      <c r="V42" s="17">
        <f>V43+V51</f>
        <v>4000</v>
      </c>
      <c r="W42" s="17">
        <f>W43+W51</f>
        <v>2147</v>
      </c>
      <c r="X42" s="17">
        <f>X43+X51</f>
        <v>0</v>
      </c>
      <c r="Y42" s="17">
        <v>2800</v>
      </c>
      <c r="Z42" s="17">
        <f>Z43+Z51</f>
        <v>10110</v>
      </c>
      <c r="AA42" s="17"/>
      <c r="AB42" s="12" t="s">
        <v>5</v>
      </c>
      <c r="AC42" s="12" t="s">
        <v>85</v>
      </c>
      <c r="AD42" s="98"/>
      <c r="AE42" s="87"/>
      <c r="AF42" s="83"/>
      <c r="AG42" s="83"/>
      <c r="AH42" s="87"/>
      <c r="AI42" s="83"/>
    </row>
    <row r="43" spans="1:35" s="13" customFormat="1" ht="30" customHeight="1">
      <c r="A43" s="7" t="s">
        <v>73</v>
      </c>
      <c r="B43" s="38" t="s">
        <v>6</v>
      </c>
      <c r="C43" s="38" t="s">
        <v>3</v>
      </c>
      <c r="D43" s="39" t="s">
        <v>7</v>
      </c>
      <c r="E43" s="9"/>
      <c r="F43" s="26"/>
      <c r="G43" s="9"/>
      <c r="H43" s="26"/>
      <c r="I43" s="26"/>
      <c r="J43" s="26"/>
      <c r="K43" s="17">
        <f t="shared" si="19"/>
        <v>12068</v>
      </c>
      <c r="L43" s="38">
        <v>7898</v>
      </c>
      <c r="M43" s="15">
        <v>3200</v>
      </c>
      <c r="N43" s="40"/>
      <c r="O43" s="38">
        <v>970</v>
      </c>
      <c r="P43" s="71"/>
      <c r="Q43" s="7" t="s">
        <v>73</v>
      </c>
      <c r="R43" s="38" t="s">
        <v>6</v>
      </c>
      <c r="S43" s="38" t="s">
        <v>3</v>
      </c>
      <c r="T43" s="39" t="s">
        <v>7</v>
      </c>
      <c r="U43" s="17">
        <f>V43+W43+X43+Y43+Z43</f>
        <v>5565</v>
      </c>
      <c r="V43" s="38">
        <v>500</v>
      </c>
      <c r="W43" s="15">
        <v>522</v>
      </c>
      <c r="X43" s="40"/>
      <c r="Y43" s="38">
        <v>1000</v>
      </c>
      <c r="Z43" s="27">
        <v>3543</v>
      </c>
      <c r="AA43" s="27"/>
      <c r="AB43" s="12" t="s">
        <v>5</v>
      </c>
      <c r="AC43" s="12" t="s">
        <v>85</v>
      </c>
      <c r="AD43" s="98"/>
      <c r="AE43" s="87"/>
      <c r="AF43" s="83"/>
      <c r="AG43" s="83"/>
      <c r="AH43" s="87"/>
      <c r="AI43" s="83"/>
    </row>
    <row r="44" spans="1:35" s="13" customFormat="1" ht="30" customHeight="1">
      <c r="A44" s="7" t="s">
        <v>56</v>
      </c>
      <c r="B44" s="38" t="s">
        <v>8</v>
      </c>
      <c r="C44" s="38" t="s">
        <v>86</v>
      </c>
      <c r="D44" s="39" t="s">
        <v>9</v>
      </c>
      <c r="E44" s="9"/>
      <c r="F44" s="26"/>
      <c r="G44" s="9"/>
      <c r="H44" s="26"/>
      <c r="I44" s="26"/>
      <c r="J44" s="26"/>
      <c r="K44" s="17">
        <f t="shared" si="19"/>
        <v>750</v>
      </c>
      <c r="L44" s="38">
        <v>150</v>
      </c>
      <c r="M44" s="15">
        <v>350</v>
      </c>
      <c r="N44" s="38"/>
      <c r="O44" s="38">
        <v>250</v>
      </c>
      <c r="P44" s="71"/>
      <c r="Q44" s="7"/>
      <c r="R44" s="38"/>
      <c r="S44" s="17"/>
      <c r="T44" s="17"/>
      <c r="U44" s="17"/>
      <c r="V44" s="38"/>
      <c r="W44" s="15"/>
      <c r="X44" s="38"/>
      <c r="Y44" s="38"/>
      <c r="Z44" s="27"/>
      <c r="AA44" s="27"/>
      <c r="AB44" s="12" t="s">
        <v>5</v>
      </c>
      <c r="AC44" s="12" t="s">
        <v>85</v>
      </c>
      <c r="AD44" s="98"/>
      <c r="AE44" s="87"/>
      <c r="AF44" s="83"/>
      <c r="AG44" s="83"/>
      <c r="AH44" s="87"/>
      <c r="AI44" s="83"/>
    </row>
    <row r="45" spans="1:35" s="13" customFormat="1" ht="30" customHeight="1">
      <c r="A45" s="7" t="s">
        <v>87</v>
      </c>
      <c r="B45" s="38" t="s">
        <v>10</v>
      </c>
      <c r="C45" s="38" t="s">
        <v>11</v>
      </c>
      <c r="D45" s="39" t="s">
        <v>12</v>
      </c>
      <c r="E45" s="9"/>
      <c r="F45" s="26"/>
      <c r="G45" s="9"/>
      <c r="H45" s="26"/>
      <c r="I45" s="26"/>
      <c r="J45" s="26"/>
      <c r="K45" s="17">
        <f t="shared" si="19"/>
        <v>950</v>
      </c>
      <c r="L45" s="38">
        <v>200</v>
      </c>
      <c r="M45" s="15">
        <v>450</v>
      </c>
      <c r="N45" s="38"/>
      <c r="O45" s="38">
        <v>300</v>
      </c>
      <c r="P45" s="71"/>
      <c r="Q45" s="7"/>
      <c r="R45" s="38"/>
      <c r="S45" s="17"/>
      <c r="T45" s="17"/>
      <c r="U45" s="17"/>
      <c r="V45" s="38"/>
      <c r="W45" s="15"/>
      <c r="X45" s="38"/>
      <c r="Y45" s="38"/>
      <c r="Z45" s="27"/>
      <c r="AA45" s="27"/>
      <c r="AB45" s="12" t="s">
        <v>5</v>
      </c>
      <c r="AC45" s="12" t="s">
        <v>85</v>
      </c>
      <c r="AD45" s="98"/>
      <c r="AE45" s="87"/>
      <c r="AF45" s="83"/>
      <c r="AG45" s="83"/>
      <c r="AH45" s="87"/>
      <c r="AI45" s="83"/>
    </row>
    <row r="46" spans="1:35" s="13" customFormat="1" ht="30" customHeight="1">
      <c r="A46" s="7" t="s">
        <v>88</v>
      </c>
      <c r="B46" s="38" t="s">
        <v>13</v>
      </c>
      <c r="C46" s="38" t="s">
        <v>0</v>
      </c>
      <c r="D46" s="39" t="s">
        <v>14</v>
      </c>
      <c r="E46" s="9"/>
      <c r="F46" s="26"/>
      <c r="G46" s="9"/>
      <c r="H46" s="26"/>
      <c r="I46" s="26"/>
      <c r="J46" s="26"/>
      <c r="K46" s="17">
        <f t="shared" si="19"/>
        <v>430</v>
      </c>
      <c r="L46" s="38">
        <v>180</v>
      </c>
      <c r="M46" s="15">
        <v>150</v>
      </c>
      <c r="N46" s="38"/>
      <c r="O46" s="38">
        <v>100</v>
      </c>
      <c r="P46" s="71"/>
      <c r="Q46" s="7"/>
      <c r="R46" s="38"/>
      <c r="S46" s="17"/>
      <c r="T46" s="17"/>
      <c r="U46" s="17"/>
      <c r="V46" s="38"/>
      <c r="W46" s="15"/>
      <c r="X46" s="38"/>
      <c r="Y46" s="38"/>
      <c r="Z46" s="27"/>
      <c r="AA46" s="27"/>
      <c r="AB46" s="12" t="s">
        <v>5</v>
      </c>
      <c r="AC46" s="12" t="s">
        <v>85</v>
      </c>
      <c r="AD46" s="98"/>
      <c r="AE46" s="87"/>
      <c r="AF46" s="83"/>
      <c r="AG46" s="83"/>
      <c r="AH46" s="87"/>
      <c r="AI46" s="83"/>
    </row>
    <row r="47" spans="1:35" s="13" customFormat="1" ht="30" customHeight="1">
      <c r="A47" s="7" t="s">
        <v>89</v>
      </c>
      <c r="B47" s="38" t="s">
        <v>15</v>
      </c>
      <c r="C47" s="38" t="s">
        <v>16</v>
      </c>
      <c r="D47" s="39" t="s">
        <v>17</v>
      </c>
      <c r="E47" s="9"/>
      <c r="F47" s="26"/>
      <c r="G47" s="9"/>
      <c r="H47" s="26"/>
      <c r="I47" s="26"/>
      <c r="J47" s="26"/>
      <c r="K47" s="17">
        <f t="shared" si="19"/>
        <v>750</v>
      </c>
      <c r="L47" s="38">
        <v>150</v>
      </c>
      <c r="M47" s="65">
        <v>500</v>
      </c>
      <c r="N47" s="38"/>
      <c r="O47" s="38">
        <v>100</v>
      </c>
      <c r="P47" s="71"/>
      <c r="Q47" s="7"/>
      <c r="R47" s="38"/>
      <c r="S47" s="17"/>
      <c r="T47" s="17"/>
      <c r="U47" s="17"/>
      <c r="V47" s="38"/>
      <c r="W47" s="65"/>
      <c r="X47" s="38"/>
      <c r="Y47" s="38"/>
      <c r="Z47" s="27"/>
      <c r="AA47" s="27"/>
      <c r="AB47" s="12" t="s">
        <v>5</v>
      </c>
      <c r="AC47" s="12" t="s">
        <v>85</v>
      </c>
      <c r="AD47" s="98"/>
      <c r="AE47" s="87"/>
      <c r="AF47" s="83"/>
      <c r="AG47" s="83"/>
      <c r="AH47" s="87"/>
      <c r="AI47" s="83"/>
    </row>
    <row r="48" spans="1:35" s="13" customFormat="1" ht="30" customHeight="1">
      <c r="A48" s="7" t="s">
        <v>90</v>
      </c>
      <c r="B48" s="38" t="s">
        <v>18</v>
      </c>
      <c r="C48" s="38" t="s">
        <v>19</v>
      </c>
      <c r="D48" s="39" t="s">
        <v>20</v>
      </c>
      <c r="E48" s="9"/>
      <c r="F48" s="26"/>
      <c r="G48" s="9"/>
      <c r="H48" s="26"/>
      <c r="I48" s="26"/>
      <c r="J48" s="26"/>
      <c r="K48" s="17">
        <f t="shared" si="19"/>
        <v>450</v>
      </c>
      <c r="L48" s="38">
        <v>300</v>
      </c>
      <c r="M48" s="65">
        <v>50</v>
      </c>
      <c r="N48" s="38"/>
      <c r="O48" s="38">
        <v>100</v>
      </c>
      <c r="P48" s="71"/>
      <c r="Q48" s="7"/>
      <c r="R48" s="38"/>
      <c r="S48" s="38"/>
      <c r="T48" s="39"/>
      <c r="U48" s="17"/>
      <c r="V48" s="38"/>
      <c r="W48" s="65"/>
      <c r="X48" s="38"/>
      <c r="Y48" s="38"/>
      <c r="Z48" s="27"/>
      <c r="AA48" s="27"/>
      <c r="AB48" s="12" t="s">
        <v>5</v>
      </c>
      <c r="AC48" s="12" t="s">
        <v>85</v>
      </c>
      <c r="AD48" s="98"/>
      <c r="AE48" s="87"/>
      <c r="AF48" s="83"/>
      <c r="AG48" s="83"/>
      <c r="AH48" s="87"/>
      <c r="AI48" s="83"/>
    </row>
    <row r="49" spans="1:35" s="13" customFormat="1" ht="30" customHeight="1">
      <c r="A49" s="7" t="s">
        <v>91</v>
      </c>
      <c r="B49" s="38" t="s">
        <v>21</v>
      </c>
      <c r="C49" s="38" t="s">
        <v>22</v>
      </c>
      <c r="D49" s="39" t="s">
        <v>23</v>
      </c>
      <c r="E49" s="9"/>
      <c r="F49" s="26"/>
      <c r="G49" s="9"/>
      <c r="H49" s="26"/>
      <c r="I49" s="26"/>
      <c r="J49" s="26"/>
      <c r="K49" s="17">
        <f t="shared" si="19"/>
        <v>700</v>
      </c>
      <c r="L49" s="38">
        <v>250</v>
      </c>
      <c r="M49" s="65">
        <v>300</v>
      </c>
      <c r="N49" s="38"/>
      <c r="O49" s="38">
        <v>150</v>
      </c>
      <c r="P49" s="71"/>
      <c r="Q49" s="7"/>
      <c r="R49" s="38"/>
      <c r="S49" s="17"/>
      <c r="T49" s="17"/>
      <c r="U49" s="17"/>
      <c r="V49" s="38"/>
      <c r="W49" s="65"/>
      <c r="X49" s="38"/>
      <c r="Y49" s="38"/>
      <c r="Z49" s="27"/>
      <c r="AA49" s="27"/>
      <c r="AB49" s="12" t="s">
        <v>5</v>
      </c>
      <c r="AC49" s="12" t="s">
        <v>85</v>
      </c>
      <c r="AD49" s="98"/>
      <c r="AE49" s="87"/>
      <c r="AF49" s="83"/>
      <c r="AG49" s="83"/>
      <c r="AH49" s="87"/>
      <c r="AI49" s="83"/>
    </row>
    <row r="50" spans="1:35" s="13" customFormat="1" ht="24" customHeight="1">
      <c r="A50" s="7" t="s">
        <v>92</v>
      </c>
      <c r="B50" s="38" t="s">
        <v>24</v>
      </c>
      <c r="C50" s="38" t="s">
        <v>16</v>
      </c>
      <c r="D50" s="39" t="s">
        <v>25</v>
      </c>
      <c r="E50" s="9"/>
      <c r="F50" s="26"/>
      <c r="G50" s="9"/>
      <c r="H50" s="26"/>
      <c r="I50" s="26"/>
      <c r="J50" s="26"/>
      <c r="K50" s="17">
        <f t="shared" si="19"/>
        <v>300</v>
      </c>
      <c r="L50" s="38">
        <v>120</v>
      </c>
      <c r="M50" s="38"/>
      <c r="N50" s="42"/>
      <c r="O50" s="38">
        <v>180</v>
      </c>
      <c r="P50" s="71"/>
      <c r="Q50" s="7"/>
      <c r="R50" s="38"/>
      <c r="S50" s="17"/>
      <c r="T50" s="17"/>
      <c r="U50" s="17"/>
      <c r="V50" s="38"/>
      <c r="W50" s="38"/>
      <c r="X50" s="42"/>
      <c r="Y50" s="38"/>
      <c r="Z50" s="27"/>
      <c r="AA50" s="27"/>
      <c r="AB50" s="12" t="s">
        <v>5</v>
      </c>
      <c r="AC50" s="12" t="s">
        <v>85</v>
      </c>
      <c r="AD50" s="98"/>
      <c r="AE50" s="87"/>
      <c r="AF50" s="83"/>
      <c r="AG50" s="83"/>
      <c r="AH50" s="87"/>
      <c r="AI50" s="83"/>
    </row>
    <row r="51" spans="1:35" s="13" customFormat="1" ht="48" customHeight="1">
      <c r="A51" s="7" t="s">
        <v>332</v>
      </c>
      <c r="B51" s="38" t="s">
        <v>43</v>
      </c>
      <c r="C51" s="38" t="s">
        <v>93</v>
      </c>
      <c r="D51" s="39" t="s">
        <v>41</v>
      </c>
      <c r="E51" s="9"/>
      <c r="F51" s="26"/>
      <c r="G51" s="9"/>
      <c r="H51" s="26"/>
      <c r="I51" s="26"/>
      <c r="J51" s="26"/>
      <c r="K51" s="17">
        <f t="shared" si="19"/>
        <v>0</v>
      </c>
      <c r="L51" s="41"/>
      <c r="M51" s="41">
        <v>0</v>
      </c>
      <c r="N51" s="41">
        <v>0</v>
      </c>
      <c r="O51" s="41">
        <v>0</v>
      </c>
      <c r="P51" s="73">
        <v>0</v>
      </c>
      <c r="Q51" s="7" t="s">
        <v>56</v>
      </c>
      <c r="R51" s="38" t="s">
        <v>43</v>
      </c>
      <c r="S51" s="38" t="s">
        <v>93</v>
      </c>
      <c r="T51" s="17" t="s">
        <v>228</v>
      </c>
      <c r="U51" s="17">
        <f>V51+W51+X51+Y51+Z51</f>
        <v>13492</v>
      </c>
      <c r="V51" s="41">
        <v>3500</v>
      </c>
      <c r="W51" s="41">
        <v>1625</v>
      </c>
      <c r="X51" s="41"/>
      <c r="Y51" s="41">
        <v>1800</v>
      </c>
      <c r="Z51" s="41">
        <v>6567</v>
      </c>
      <c r="AA51" s="41"/>
      <c r="AB51" s="12" t="s">
        <v>5</v>
      </c>
      <c r="AC51" s="12" t="s">
        <v>85</v>
      </c>
      <c r="AD51" s="98"/>
      <c r="AE51" s="87"/>
      <c r="AF51" s="83"/>
      <c r="AG51" s="83"/>
      <c r="AH51" s="87"/>
      <c r="AI51" s="83"/>
    </row>
    <row r="52" spans="1:35" s="5" customFormat="1" ht="20.25" customHeight="1">
      <c r="A52" s="20" t="s">
        <v>94</v>
      </c>
      <c r="B52" s="3" t="s">
        <v>95</v>
      </c>
      <c r="C52" s="21"/>
      <c r="D52" s="22">
        <v>1</v>
      </c>
      <c r="E52" s="4">
        <f aca="true" t="shared" si="24" ref="E52:J52">E53</f>
        <v>15000</v>
      </c>
      <c r="F52" s="4">
        <f t="shared" si="24"/>
        <v>2000</v>
      </c>
      <c r="G52" s="4">
        <f t="shared" si="24"/>
        <v>0</v>
      </c>
      <c r="H52" s="4">
        <f t="shared" si="24"/>
        <v>6000</v>
      </c>
      <c r="I52" s="4">
        <f t="shared" si="24"/>
        <v>2000</v>
      </c>
      <c r="J52" s="4">
        <f t="shared" si="24"/>
        <v>5000</v>
      </c>
      <c r="K52" s="34">
        <f t="shared" si="19"/>
        <v>979</v>
      </c>
      <c r="L52" s="4">
        <f>L53</f>
        <v>20</v>
      </c>
      <c r="M52" s="4">
        <f>M53</f>
        <v>0</v>
      </c>
      <c r="N52" s="4">
        <f>N53</f>
        <v>419</v>
      </c>
      <c r="O52" s="4">
        <f>O53</f>
        <v>520</v>
      </c>
      <c r="P52" s="68">
        <f>P53</f>
        <v>20</v>
      </c>
      <c r="Q52" s="20" t="s">
        <v>94</v>
      </c>
      <c r="R52" s="3" t="s">
        <v>95</v>
      </c>
      <c r="S52" s="34"/>
      <c r="T52" s="34">
        <v>1</v>
      </c>
      <c r="U52" s="34">
        <f>V52+W52+X52+Y52+Z52</f>
        <v>4215</v>
      </c>
      <c r="V52" s="4">
        <f aca="true" t="shared" si="25" ref="V52:AA52">V53</f>
        <v>640</v>
      </c>
      <c r="W52" s="4">
        <f t="shared" si="25"/>
        <v>0</v>
      </c>
      <c r="X52" s="4">
        <f t="shared" si="25"/>
        <v>115</v>
      </c>
      <c r="Y52" s="4">
        <f t="shared" si="25"/>
        <v>480</v>
      </c>
      <c r="Z52" s="4">
        <f t="shared" si="25"/>
        <v>2980</v>
      </c>
      <c r="AA52" s="4">
        <f t="shared" si="25"/>
        <v>318.1</v>
      </c>
      <c r="AB52" s="22"/>
      <c r="AC52" s="21"/>
      <c r="AD52" s="98"/>
      <c r="AE52" s="87"/>
      <c r="AF52" s="83"/>
      <c r="AG52" s="83"/>
      <c r="AH52" s="87"/>
      <c r="AI52" s="83"/>
    </row>
    <row r="53" spans="1:35" s="13" customFormat="1" ht="80.25" customHeight="1">
      <c r="A53" s="7">
        <v>1</v>
      </c>
      <c r="B53" s="12" t="s">
        <v>96</v>
      </c>
      <c r="C53" s="12" t="s">
        <v>62</v>
      </c>
      <c r="D53" s="14" t="s">
        <v>181</v>
      </c>
      <c r="E53" s="9">
        <f>F53+G53+H53+I53+J53</f>
        <v>15000</v>
      </c>
      <c r="F53" s="12">
        <v>2000</v>
      </c>
      <c r="G53" s="9"/>
      <c r="H53" s="12">
        <v>6000</v>
      </c>
      <c r="I53" s="12">
        <v>2000</v>
      </c>
      <c r="J53" s="12">
        <v>5000</v>
      </c>
      <c r="K53" s="34">
        <f t="shared" si="19"/>
        <v>979</v>
      </c>
      <c r="L53" s="4">
        <v>20</v>
      </c>
      <c r="M53" s="4">
        <f>M54+M55+M56+M57+M58+M59</f>
        <v>0</v>
      </c>
      <c r="N53" s="4">
        <f>N54+N55+N56+N57+N58+N59</f>
        <v>419</v>
      </c>
      <c r="O53" s="4">
        <f>O54+O55+O56+O57+O58+O59</f>
        <v>520</v>
      </c>
      <c r="P53" s="68">
        <f>P54+P55+P56+P57+P58+P59</f>
        <v>20</v>
      </c>
      <c r="Q53" s="7">
        <v>1</v>
      </c>
      <c r="R53" s="12" t="s">
        <v>96</v>
      </c>
      <c r="S53" s="34"/>
      <c r="T53" s="17" t="s">
        <v>229</v>
      </c>
      <c r="U53" s="17">
        <f>V53+W53+X53+Y53+Z53</f>
        <v>4215</v>
      </c>
      <c r="V53" s="9">
        <f>V60+V61</f>
        <v>640</v>
      </c>
      <c r="W53" s="9">
        <f>W60+W61</f>
        <v>0</v>
      </c>
      <c r="X53" s="9">
        <f>X60+X61</f>
        <v>115</v>
      </c>
      <c r="Y53" s="9">
        <v>480</v>
      </c>
      <c r="Z53" s="9">
        <f>Z60+Z61</f>
        <v>2980</v>
      </c>
      <c r="AA53" s="9">
        <f>AA60+AA61</f>
        <v>318.1</v>
      </c>
      <c r="AB53" s="12" t="s">
        <v>97</v>
      </c>
      <c r="AC53" s="12" t="s">
        <v>98</v>
      </c>
      <c r="AD53" s="98"/>
      <c r="AE53" s="87"/>
      <c r="AF53" s="83"/>
      <c r="AG53" s="83"/>
      <c r="AH53" s="87"/>
      <c r="AI53" s="83"/>
    </row>
    <row r="54" spans="1:35" s="13" customFormat="1" ht="36.75" customHeight="1">
      <c r="A54" s="7" t="s">
        <v>73</v>
      </c>
      <c r="B54" s="10" t="s">
        <v>99</v>
      </c>
      <c r="C54" s="10" t="s">
        <v>100</v>
      </c>
      <c r="D54" s="43" t="s">
        <v>101</v>
      </c>
      <c r="E54" s="9"/>
      <c r="F54" s="12"/>
      <c r="G54" s="9"/>
      <c r="H54" s="12"/>
      <c r="I54" s="12"/>
      <c r="J54" s="12"/>
      <c r="K54" s="17">
        <f t="shared" si="19"/>
        <v>150</v>
      </c>
      <c r="L54" s="10"/>
      <c r="M54" s="9"/>
      <c r="N54" s="10">
        <v>90</v>
      </c>
      <c r="O54" s="10">
        <v>60</v>
      </c>
      <c r="P54" s="69"/>
      <c r="Q54" s="7"/>
      <c r="R54" s="10"/>
      <c r="S54" s="17"/>
      <c r="T54" s="17"/>
      <c r="U54" s="17"/>
      <c r="V54" s="10"/>
      <c r="W54" s="9"/>
      <c r="X54" s="10"/>
      <c r="Y54" s="10"/>
      <c r="Z54" s="10"/>
      <c r="AA54" s="10"/>
      <c r="AB54" s="12" t="s">
        <v>102</v>
      </c>
      <c r="AC54" s="12" t="s">
        <v>176</v>
      </c>
      <c r="AD54" s="98"/>
      <c r="AE54" s="87"/>
      <c r="AF54" s="83"/>
      <c r="AG54" s="83"/>
      <c r="AH54" s="87"/>
      <c r="AI54" s="83"/>
    </row>
    <row r="55" spans="1:35" s="13" customFormat="1" ht="31.5" customHeight="1">
      <c r="A55" s="7" t="s">
        <v>56</v>
      </c>
      <c r="B55" s="10" t="s">
        <v>103</v>
      </c>
      <c r="C55" s="10" t="s">
        <v>104</v>
      </c>
      <c r="D55" s="39" t="s">
        <v>182</v>
      </c>
      <c r="E55" s="9"/>
      <c r="F55" s="12"/>
      <c r="G55" s="9"/>
      <c r="H55" s="12"/>
      <c r="I55" s="12"/>
      <c r="J55" s="12"/>
      <c r="K55" s="17">
        <f t="shared" si="19"/>
        <v>150</v>
      </c>
      <c r="L55" s="10"/>
      <c r="M55" s="9"/>
      <c r="N55" s="10">
        <v>90</v>
      </c>
      <c r="O55" s="10">
        <v>60</v>
      </c>
      <c r="P55" s="69"/>
      <c r="Q55" s="7"/>
      <c r="R55" s="10"/>
      <c r="S55" s="17"/>
      <c r="T55" s="17"/>
      <c r="U55" s="17"/>
      <c r="V55" s="10"/>
      <c r="W55" s="9"/>
      <c r="X55" s="10"/>
      <c r="Y55" s="10"/>
      <c r="Z55" s="10"/>
      <c r="AA55" s="10"/>
      <c r="AB55" s="12" t="s">
        <v>102</v>
      </c>
      <c r="AC55" s="12" t="s">
        <v>176</v>
      </c>
      <c r="AD55" s="98"/>
      <c r="AE55" s="87"/>
      <c r="AF55" s="83"/>
      <c r="AG55" s="83"/>
      <c r="AH55" s="87"/>
      <c r="AI55" s="83"/>
    </row>
    <row r="56" spans="1:35" s="13" customFormat="1" ht="36.75" customHeight="1">
      <c r="A56" s="7" t="s">
        <v>87</v>
      </c>
      <c r="B56" s="10" t="s">
        <v>105</v>
      </c>
      <c r="C56" s="10" t="s">
        <v>106</v>
      </c>
      <c r="D56" s="39" t="s">
        <v>107</v>
      </c>
      <c r="E56" s="9"/>
      <c r="F56" s="12"/>
      <c r="G56" s="9"/>
      <c r="H56" s="12"/>
      <c r="I56" s="12"/>
      <c r="J56" s="12"/>
      <c r="K56" s="17">
        <f t="shared" si="19"/>
        <v>216</v>
      </c>
      <c r="L56" s="10"/>
      <c r="M56" s="9"/>
      <c r="N56" s="10">
        <v>116</v>
      </c>
      <c r="O56" s="10">
        <v>100</v>
      </c>
      <c r="P56" s="69"/>
      <c r="Q56" s="7"/>
      <c r="R56" s="10"/>
      <c r="S56" s="17"/>
      <c r="T56" s="17"/>
      <c r="U56" s="17"/>
      <c r="V56" s="10"/>
      <c r="W56" s="9"/>
      <c r="X56" s="10"/>
      <c r="Y56" s="10"/>
      <c r="Z56" s="10"/>
      <c r="AA56" s="10"/>
      <c r="AB56" s="12" t="s">
        <v>108</v>
      </c>
      <c r="AC56" s="12" t="s">
        <v>178</v>
      </c>
      <c r="AD56" s="98"/>
      <c r="AE56" s="87"/>
      <c r="AF56" s="83"/>
      <c r="AG56" s="83"/>
      <c r="AH56" s="87"/>
      <c r="AI56" s="83"/>
    </row>
    <row r="57" spans="1:35" s="13" customFormat="1" ht="33" customHeight="1">
      <c r="A57" s="7" t="s">
        <v>88</v>
      </c>
      <c r="B57" s="10" t="s">
        <v>109</v>
      </c>
      <c r="C57" s="10" t="s">
        <v>110</v>
      </c>
      <c r="D57" s="39" t="s">
        <v>183</v>
      </c>
      <c r="E57" s="9"/>
      <c r="F57" s="12"/>
      <c r="G57" s="9"/>
      <c r="H57" s="12"/>
      <c r="I57" s="12"/>
      <c r="J57" s="12"/>
      <c r="K57" s="17">
        <f t="shared" si="19"/>
        <v>193</v>
      </c>
      <c r="L57" s="10">
        <v>20</v>
      </c>
      <c r="M57" s="9"/>
      <c r="N57" s="10">
        <v>53</v>
      </c>
      <c r="O57" s="10">
        <v>100</v>
      </c>
      <c r="P57" s="69">
        <v>20</v>
      </c>
      <c r="Q57" s="7"/>
      <c r="R57" s="10"/>
      <c r="S57" s="17"/>
      <c r="T57" s="17"/>
      <c r="U57" s="17"/>
      <c r="V57" s="10"/>
      <c r="W57" s="9"/>
      <c r="X57" s="10"/>
      <c r="Y57" s="10"/>
      <c r="Z57" s="10"/>
      <c r="AA57" s="10"/>
      <c r="AB57" s="12" t="s">
        <v>111</v>
      </c>
      <c r="AC57" s="12" t="s">
        <v>112</v>
      </c>
      <c r="AD57" s="98"/>
      <c r="AE57" s="87"/>
      <c r="AF57" s="83"/>
      <c r="AG57" s="83"/>
      <c r="AH57" s="87"/>
      <c r="AI57" s="83"/>
    </row>
    <row r="58" spans="1:35" s="13" customFormat="1" ht="53.25" customHeight="1">
      <c r="A58" s="7" t="s">
        <v>89</v>
      </c>
      <c r="B58" s="10" t="s">
        <v>113</v>
      </c>
      <c r="C58" s="10" t="s">
        <v>114</v>
      </c>
      <c r="D58" s="39" t="s">
        <v>184</v>
      </c>
      <c r="E58" s="9"/>
      <c r="F58" s="12"/>
      <c r="G58" s="9"/>
      <c r="H58" s="12"/>
      <c r="I58" s="12"/>
      <c r="J58" s="12"/>
      <c r="K58" s="17">
        <f t="shared" si="19"/>
        <v>150</v>
      </c>
      <c r="L58" s="10"/>
      <c r="M58" s="9"/>
      <c r="N58" s="10">
        <v>50</v>
      </c>
      <c r="O58" s="10">
        <v>100</v>
      </c>
      <c r="P58" s="69"/>
      <c r="Q58" s="7"/>
      <c r="R58" s="10"/>
      <c r="S58" s="17"/>
      <c r="T58" s="17"/>
      <c r="U58" s="17"/>
      <c r="V58" s="10"/>
      <c r="W58" s="9"/>
      <c r="X58" s="10"/>
      <c r="Y58" s="10"/>
      <c r="Z58" s="10"/>
      <c r="AA58" s="10"/>
      <c r="AB58" s="12" t="s">
        <v>115</v>
      </c>
      <c r="AC58" s="12" t="s">
        <v>42</v>
      </c>
      <c r="AD58" s="98"/>
      <c r="AE58" s="87"/>
      <c r="AF58" s="83"/>
      <c r="AG58" s="83"/>
      <c r="AH58" s="87"/>
      <c r="AI58" s="83"/>
    </row>
    <row r="59" spans="1:35" s="13" customFormat="1" ht="59.25" customHeight="1">
      <c r="A59" s="7" t="s">
        <v>90</v>
      </c>
      <c r="B59" s="10" t="s">
        <v>116</v>
      </c>
      <c r="C59" s="10" t="s">
        <v>117</v>
      </c>
      <c r="D59" s="43" t="s">
        <v>185</v>
      </c>
      <c r="E59" s="9"/>
      <c r="F59" s="12"/>
      <c r="G59" s="9"/>
      <c r="H59" s="12"/>
      <c r="I59" s="12"/>
      <c r="J59" s="12"/>
      <c r="K59" s="17">
        <f t="shared" si="19"/>
        <v>120</v>
      </c>
      <c r="L59" s="10"/>
      <c r="M59" s="9"/>
      <c r="N59" s="10">
        <v>20</v>
      </c>
      <c r="O59" s="10">
        <v>100</v>
      </c>
      <c r="P59" s="69"/>
      <c r="Q59" s="7"/>
      <c r="R59" s="10"/>
      <c r="S59" s="17"/>
      <c r="T59" s="17"/>
      <c r="U59" s="17"/>
      <c r="V59" s="10"/>
      <c r="W59" s="9"/>
      <c r="X59" s="10"/>
      <c r="Y59" s="10"/>
      <c r="Z59" s="10"/>
      <c r="AA59" s="10"/>
      <c r="AB59" s="12" t="s">
        <v>118</v>
      </c>
      <c r="AC59" s="12" t="s">
        <v>119</v>
      </c>
      <c r="AD59" s="98"/>
      <c r="AE59" s="87"/>
      <c r="AF59" s="83"/>
      <c r="AG59" s="83"/>
      <c r="AH59" s="87"/>
      <c r="AI59" s="83"/>
    </row>
    <row r="60" spans="1:35" s="13" customFormat="1" ht="50.25" customHeight="1">
      <c r="A60" s="7" t="s">
        <v>91</v>
      </c>
      <c r="B60" s="10" t="s">
        <v>44</v>
      </c>
      <c r="C60" s="10" t="s">
        <v>47</v>
      </c>
      <c r="D60" s="43" t="s">
        <v>46</v>
      </c>
      <c r="E60" s="9"/>
      <c r="F60" s="12"/>
      <c r="G60" s="9"/>
      <c r="H60" s="12"/>
      <c r="I60" s="12"/>
      <c r="J60" s="12"/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7" t="s">
        <v>73</v>
      </c>
      <c r="R60" s="10" t="s">
        <v>44</v>
      </c>
      <c r="S60" s="10" t="s">
        <v>47</v>
      </c>
      <c r="T60" s="43" t="s">
        <v>186</v>
      </c>
      <c r="U60" s="17">
        <f aca="true" t="shared" si="26" ref="U60:U72">V60+W60+X60+Y60+Z60</f>
        <v>4000</v>
      </c>
      <c r="V60" s="10">
        <v>640</v>
      </c>
      <c r="W60" s="9"/>
      <c r="X60" s="10"/>
      <c r="Y60" s="10">
        <v>380</v>
      </c>
      <c r="Z60" s="10">
        <v>2980</v>
      </c>
      <c r="AA60" s="101">
        <v>317</v>
      </c>
      <c r="AB60" s="12" t="s">
        <v>97</v>
      </c>
      <c r="AC60" s="12" t="s">
        <v>98</v>
      </c>
      <c r="AD60" s="98"/>
      <c r="AE60" s="99"/>
      <c r="AF60" s="83"/>
      <c r="AG60" s="83"/>
      <c r="AH60" s="87"/>
      <c r="AI60" s="83"/>
    </row>
    <row r="61" spans="1:35" s="13" customFormat="1" ht="55.5" customHeight="1">
      <c r="A61" s="7" t="s">
        <v>92</v>
      </c>
      <c r="B61" s="10" t="s">
        <v>45</v>
      </c>
      <c r="C61" s="10" t="s">
        <v>48</v>
      </c>
      <c r="D61" s="43" t="s">
        <v>187</v>
      </c>
      <c r="E61" s="9"/>
      <c r="F61" s="12"/>
      <c r="G61" s="9"/>
      <c r="H61" s="12"/>
      <c r="I61" s="12"/>
      <c r="J61" s="12"/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7" t="s">
        <v>56</v>
      </c>
      <c r="R61" s="10" t="s">
        <v>45</v>
      </c>
      <c r="S61" s="10" t="s">
        <v>48</v>
      </c>
      <c r="T61" s="43" t="s">
        <v>188</v>
      </c>
      <c r="U61" s="17">
        <f t="shared" si="26"/>
        <v>215</v>
      </c>
      <c r="V61" s="10"/>
      <c r="W61" s="9"/>
      <c r="X61" s="10">
        <v>115</v>
      </c>
      <c r="Y61" s="10">
        <v>100</v>
      </c>
      <c r="Z61" s="10"/>
      <c r="AA61" s="101">
        <v>1.1</v>
      </c>
      <c r="AB61" s="12" t="s">
        <v>189</v>
      </c>
      <c r="AC61" s="12" t="s">
        <v>190</v>
      </c>
      <c r="AD61" s="98"/>
      <c r="AE61" s="87"/>
      <c r="AF61" s="83"/>
      <c r="AG61" s="83"/>
      <c r="AH61" s="87"/>
      <c r="AI61" s="83"/>
    </row>
    <row r="62" spans="1:35" s="6" customFormat="1" ht="22.5" customHeight="1">
      <c r="A62" s="62" t="s">
        <v>120</v>
      </c>
      <c r="B62" s="22" t="s">
        <v>121</v>
      </c>
      <c r="C62" s="22"/>
      <c r="D62" s="22">
        <v>3</v>
      </c>
      <c r="E62" s="4">
        <f aca="true" t="shared" si="27" ref="E62:J62">E63+E64+E67</f>
        <v>57100</v>
      </c>
      <c r="F62" s="4">
        <f t="shared" si="27"/>
        <v>15940</v>
      </c>
      <c r="G62" s="4">
        <f t="shared" si="27"/>
        <v>0</v>
      </c>
      <c r="H62" s="4">
        <f t="shared" si="27"/>
        <v>0</v>
      </c>
      <c r="I62" s="4">
        <f t="shared" si="27"/>
        <v>10160</v>
      </c>
      <c r="J62" s="4">
        <f t="shared" si="27"/>
        <v>31000</v>
      </c>
      <c r="K62" s="34">
        <f t="shared" si="19"/>
        <v>18800</v>
      </c>
      <c r="L62" s="4">
        <f>L63+L64+L67</f>
        <v>700</v>
      </c>
      <c r="M62" s="4">
        <f>M63+M64+M67</f>
        <v>0</v>
      </c>
      <c r="N62" s="4">
        <f>N63+N64+N67</f>
        <v>0</v>
      </c>
      <c r="O62" s="4">
        <f>O63+O64+O67</f>
        <v>2500</v>
      </c>
      <c r="P62" s="68">
        <f>P63+P64+P67</f>
        <v>15600</v>
      </c>
      <c r="Q62" s="62" t="s">
        <v>120</v>
      </c>
      <c r="R62" s="22" t="s">
        <v>121</v>
      </c>
      <c r="S62" s="17"/>
      <c r="T62" s="17">
        <v>3</v>
      </c>
      <c r="U62" s="34">
        <f t="shared" si="26"/>
        <v>11159</v>
      </c>
      <c r="V62" s="4">
        <f aca="true" t="shared" si="28" ref="V62:AA62">V63+V64+V67</f>
        <v>150</v>
      </c>
      <c r="W62" s="4">
        <f t="shared" si="28"/>
        <v>0</v>
      </c>
      <c r="X62" s="4">
        <f t="shared" si="28"/>
        <v>0</v>
      </c>
      <c r="Y62" s="4">
        <f t="shared" si="28"/>
        <v>5000</v>
      </c>
      <c r="Z62" s="4">
        <f t="shared" si="28"/>
        <v>6009</v>
      </c>
      <c r="AA62" s="4">
        <f t="shared" si="28"/>
        <v>1250</v>
      </c>
      <c r="AB62" s="22"/>
      <c r="AC62" s="22"/>
      <c r="AD62" s="98"/>
      <c r="AE62" s="87"/>
      <c r="AF62" s="83"/>
      <c r="AG62" s="83"/>
      <c r="AH62" s="87"/>
      <c r="AI62" s="83"/>
    </row>
    <row r="63" spans="1:35" s="48" customFormat="1" ht="33.75" customHeight="1">
      <c r="A63" s="7">
        <v>1</v>
      </c>
      <c r="B63" s="12" t="s">
        <v>122</v>
      </c>
      <c r="C63" s="44" t="s">
        <v>26</v>
      </c>
      <c r="D63" s="45" t="s">
        <v>333</v>
      </c>
      <c r="E63" s="9">
        <f>F63+G63+H63+I63+J63</f>
        <v>39600</v>
      </c>
      <c r="F63" s="46">
        <v>5740</v>
      </c>
      <c r="G63" s="27"/>
      <c r="H63" s="27"/>
      <c r="I63" s="27">
        <v>5860</v>
      </c>
      <c r="J63" s="27">
        <v>28000</v>
      </c>
      <c r="K63" s="9">
        <v>8500</v>
      </c>
      <c r="L63" s="46">
        <v>400</v>
      </c>
      <c r="M63" s="46"/>
      <c r="N63" s="46"/>
      <c r="O63" s="46">
        <v>1500</v>
      </c>
      <c r="P63" s="74">
        <v>6600</v>
      </c>
      <c r="Q63" s="7">
        <v>1</v>
      </c>
      <c r="R63" s="12" t="s">
        <v>122</v>
      </c>
      <c r="S63" s="9" t="s">
        <v>49</v>
      </c>
      <c r="T63" s="33" t="s">
        <v>123</v>
      </c>
      <c r="U63" s="17">
        <f t="shared" si="26"/>
        <v>6200</v>
      </c>
      <c r="V63" s="46">
        <v>0</v>
      </c>
      <c r="W63" s="46"/>
      <c r="X63" s="46"/>
      <c r="Y63" s="46">
        <v>1700</v>
      </c>
      <c r="Z63" s="47">
        <v>4500</v>
      </c>
      <c r="AA63" s="47">
        <v>1250</v>
      </c>
      <c r="AB63" s="27" t="s">
        <v>334</v>
      </c>
      <c r="AC63" s="27" t="s">
        <v>335</v>
      </c>
      <c r="AD63" s="98"/>
      <c r="AE63" s="87"/>
      <c r="AF63" s="83"/>
      <c r="AG63" s="83"/>
      <c r="AH63" s="87"/>
      <c r="AI63" s="83"/>
    </row>
    <row r="64" spans="1:35" s="48" customFormat="1" ht="36.75" customHeight="1">
      <c r="A64" s="7">
        <v>2</v>
      </c>
      <c r="B64" s="12" t="s">
        <v>124</v>
      </c>
      <c r="C64" s="44" t="s">
        <v>27</v>
      </c>
      <c r="D64" s="45" t="s">
        <v>336</v>
      </c>
      <c r="E64" s="9">
        <v>9500</v>
      </c>
      <c r="F64" s="46">
        <v>5700</v>
      </c>
      <c r="G64" s="27"/>
      <c r="H64" s="27"/>
      <c r="I64" s="27">
        <v>1800</v>
      </c>
      <c r="J64" s="27">
        <v>2000</v>
      </c>
      <c r="K64" s="9">
        <v>9500</v>
      </c>
      <c r="L64" s="46"/>
      <c r="M64" s="46"/>
      <c r="N64" s="46"/>
      <c r="O64" s="46">
        <v>500</v>
      </c>
      <c r="P64" s="75">
        <v>9000</v>
      </c>
      <c r="Q64" s="7">
        <v>2</v>
      </c>
      <c r="R64" s="12" t="s">
        <v>126</v>
      </c>
      <c r="S64" s="9" t="s">
        <v>146</v>
      </c>
      <c r="T64" s="33" t="s">
        <v>50</v>
      </c>
      <c r="U64" s="17">
        <f t="shared" si="26"/>
        <v>1959</v>
      </c>
      <c r="V64" s="46">
        <f>V65+V66</f>
        <v>150</v>
      </c>
      <c r="W64" s="46">
        <f>W65+W66</f>
        <v>0</v>
      </c>
      <c r="X64" s="46">
        <f>X65+X66</f>
        <v>0</v>
      </c>
      <c r="Y64" s="46">
        <f>Y65+Y66</f>
        <v>1300</v>
      </c>
      <c r="Z64" s="46">
        <f>Z65+Z66</f>
        <v>509</v>
      </c>
      <c r="AA64" s="46"/>
      <c r="AB64" s="27" t="s">
        <v>334</v>
      </c>
      <c r="AC64" s="27" t="s">
        <v>335</v>
      </c>
      <c r="AD64" s="98"/>
      <c r="AE64" s="87"/>
      <c r="AF64" s="83"/>
      <c r="AG64" s="83"/>
      <c r="AH64" s="87"/>
      <c r="AI64" s="83"/>
    </row>
    <row r="65" spans="1:35" s="48" customFormat="1" ht="33" customHeight="1">
      <c r="A65" s="7" t="s">
        <v>73</v>
      </c>
      <c r="B65" s="12" t="s">
        <v>55</v>
      </c>
      <c r="C65" s="44"/>
      <c r="D65" s="45"/>
      <c r="E65" s="9"/>
      <c r="F65" s="46"/>
      <c r="G65" s="27"/>
      <c r="H65" s="27"/>
      <c r="I65" s="27"/>
      <c r="J65" s="27"/>
      <c r="K65" s="9"/>
      <c r="L65" s="46"/>
      <c r="M65" s="46"/>
      <c r="N65" s="46"/>
      <c r="O65" s="46"/>
      <c r="P65" s="75"/>
      <c r="Q65" s="7" t="s">
        <v>73</v>
      </c>
      <c r="R65" s="12" t="s">
        <v>55</v>
      </c>
      <c r="S65" s="9" t="s">
        <v>146</v>
      </c>
      <c r="T65" s="33" t="s">
        <v>50</v>
      </c>
      <c r="U65" s="17">
        <f t="shared" si="26"/>
        <v>800</v>
      </c>
      <c r="V65" s="46"/>
      <c r="W65" s="46"/>
      <c r="X65" s="46"/>
      <c r="Y65" s="46">
        <v>800</v>
      </c>
      <c r="Z65" s="46"/>
      <c r="AA65" s="46"/>
      <c r="AB65" s="27" t="s">
        <v>334</v>
      </c>
      <c r="AC65" s="27" t="s">
        <v>335</v>
      </c>
      <c r="AD65" s="98"/>
      <c r="AE65" s="87"/>
      <c r="AF65" s="83"/>
      <c r="AG65" s="83"/>
      <c r="AH65" s="87"/>
      <c r="AI65" s="83"/>
    </row>
    <row r="66" spans="1:35" s="48" customFormat="1" ht="32.25" customHeight="1">
      <c r="A66" s="7" t="s">
        <v>56</v>
      </c>
      <c r="B66" s="12" t="s">
        <v>127</v>
      </c>
      <c r="C66" s="44"/>
      <c r="D66" s="45"/>
      <c r="E66" s="9"/>
      <c r="F66" s="46"/>
      <c r="G66" s="27"/>
      <c r="H66" s="27"/>
      <c r="I66" s="27"/>
      <c r="J66" s="27"/>
      <c r="K66" s="9"/>
      <c r="L66" s="46"/>
      <c r="M66" s="46"/>
      <c r="N66" s="46"/>
      <c r="O66" s="46"/>
      <c r="P66" s="75"/>
      <c r="Q66" s="7" t="s">
        <v>56</v>
      </c>
      <c r="R66" s="12" t="s">
        <v>127</v>
      </c>
      <c r="S66" s="9" t="s">
        <v>146</v>
      </c>
      <c r="T66" s="33" t="s">
        <v>191</v>
      </c>
      <c r="U66" s="17">
        <f t="shared" si="26"/>
        <v>1159</v>
      </c>
      <c r="V66" s="46">
        <v>150</v>
      </c>
      <c r="W66" s="46"/>
      <c r="X66" s="46"/>
      <c r="Y66" s="46">
        <v>500</v>
      </c>
      <c r="Z66" s="46">
        <v>509</v>
      </c>
      <c r="AA66" s="46"/>
      <c r="AB66" s="7" t="s">
        <v>337</v>
      </c>
      <c r="AC66" s="7" t="s">
        <v>338</v>
      </c>
      <c r="AD66" s="98"/>
      <c r="AE66" s="87"/>
      <c r="AF66" s="83"/>
      <c r="AG66" s="83"/>
      <c r="AH66" s="87"/>
      <c r="AI66" s="83"/>
    </row>
    <row r="67" spans="1:35" s="13" customFormat="1" ht="30.75" customHeight="1">
      <c r="A67" s="7">
        <v>3</v>
      </c>
      <c r="B67" s="7" t="s">
        <v>128</v>
      </c>
      <c r="C67" s="7" t="s">
        <v>129</v>
      </c>
      <c r="D67" s="25" t="s">
        <v>125</v>
      </c>
      <c r="E67" s="9">
        <f>F67+G67+H67+I67+J67</f>
        <v>8000</v>
      </c>
      <c r="F67" s="26">
        <v>4500</v>
      </c>
      <c r="G67" s="9"/>
      <c r="H67" s="26"/>
      <c r="I67" s="26">
        <v>2500</v>
      </c>
      <c r="J67" s="26">
        <v>1000</v>
      </c>
      <c r="K67" s="9">
        <v>800</v>
      </c>
      <c r="L67" s="27">
        <v>300</v>
      </c>
      <c r="M67" s="9"/>
      <c r="N67" s="27"/>
      <c r="O67" s="27">
        <v>500</v>
      </c>
      <c r="P67" s="71"/>
      <c r="Q67" s="7">
        <v>3</v>
      </c>
      <c r="R67" s="7" t="s">
        <v>128</v>
      </c>
      <c r="S67" s="9" t="s">
        <v>49</v>
      </c>
      <c r="T67" s="33" t="s">
        <v>192</v>
      </c>
      <c r="U67" s="17">
        <f t="shared" si="26"/>
        <v>3000</v>
      </c>
      <c r="V67" s="27">
        <v>0</v>
      </c>
      <c r="W67" s="9"/>
      <c r="X67" s="27"/>
      <c r="Y67" s="27">
        <v>2000</v>
      </c>
      <c r="Z67" s="27">
        <v>1000</v>
      </c>
      <c r="AA67" s="27"/>
      <c r="AB67" s="27" t="s">
        <v>334</v>
      </c>
      <c r="AC67" s="27" t="s">
        <v>335</v>
      </c>
      <c r="AD67" s="98"/>
      <c r="AE67" s="87"/>
      <c r="AF67" s="83"/>
      <c r="AG67" s="83"/>
      <c r="AH67" s="87"/>
      <c r="AI67" s="83"/>
    </row>
    <row r="68" spans="1:35" s="50" customFormat="1" ht="21" customHeight="1">
      <c r="A68" s="3" t="s">
        <v>130</v>
      </c>
      <c r="B68" s="3" t="s">
        <v>131</v>
      </c>
      <c r="C68" s="22"/>
      <c r="D68" s="49" t="s">
        <v>132</v>
      </c>
      <c r="E68" s="4">
        <f aca="true" t="shared" si="29" ref="E68:J68">E69+E73+E78+E85+E88+E90</f>
        <v>71583</v>
      </c>
      <c r="F68" s="4">
        <f t="shared" si="29"/>
        <v>11750</v>
      </c>
      <c r="G68" s="4">
        <f t="shared" si="29"/>
        <v>4550</v>
      </c>
      <c r="H68" s="4">
        <f t="shared" si="29"/>
        <v>22178</v>
      </c>
      <c r="I68" s="4">
        <f t="shared" si="29"/>
        <v>28305</v>
      </c>
      <c r="J68" s="4">
        <f t="shared" si="29"/>
        <v>4800</v>
      </c>
      <c r="K68" s="34">
        <f t="shared" si="19"/>
        <v>15402</v>
      </c>
      <c r="L68" s="4">
        <f>L69+L73+L78+L85+L88+L90</f>
        <v>4000</v>
      </c>
      <c r="M68" s="4">
        <f>M69+M73+M78+M85+M88+M90</f>
        <v>262</v>
      </c>
      <c r="N68" s="4">
        <f>N69+N73+N78+N85+N88+N90</f>
        <v>800</v>
      </c>
      <c r="O68" s="4">
        <f>O69+O73+O78+O85+O88+O90</f>
        <v>8090</v>
      </c>
      <c r="P68" s="68">
        <f>P69+P73+P78+P85+P88+P90</f>
        <v>2250</v>
      </c>
      <c r="Q68" s="3" t="s">
        <v>130</v>
      </c>
      <c r="R68" s="3" t="s">
        <v>131</v>
      </c>
      <c r="S68" s="17"/>
      <c r="T68" s="4">
        <f>T69+T73+T78+T85+T88+T90</f>
        <v>11</v>
      </c>
      <c r="U68" s="34">
        <f t="shared" si="26"/>
        <v>26246</v>
      </c>
      <c r="V68" s="4">
        <f aca="true" t="shared" si="30" ref="V68:AA68">V69+V73+V78+V85+V88+V90</f>
        <v>950</v>
      </c>
      <c r="W68" s="4">
        <f t="shared" si="30"/>
        <v>1650</v>
      </c>
      <c r="X68" s="4">
        <f t="shared" si="30"/>
        <v>9517.34</v>
      </c>
      <c r="Y68" s="4">
        <f t="shared" si="30"/>
        <v>8907.66</v>
      </c>
      <c r="Z68" s="4">
        <f>Z69+Z73+Z78+Z85+Z90</f>
        <v>5221</v>
      </c>
      <c r="AA68" s="4">
        <f t="shared" si="30"/>
        <v>328</v>
      </c>
      <c r="AB68" s="4"/>
      <c r="AC68" s="4"/>
      <c r="AD68" s="98"/>
      <c r="AE68" s="87"/>
      <c r="AF68" s="83"/>
      <c r="AG68" s="83"/>
      <c r="AH68" s="87"/>
      <c r="AI68" s="83"/>
    </row>
    <row r="69" spans="1:35" s="50" customFormat="1" ht="21" customHeight="1">
      <c r="A69" s="62" t="s">
        <v>133</v>
      </c>
      <c r="B69" s="3" t="s">
        <v>134</v>
      </c>
      <c r="C69" s="22"/>
      <c r="D69" s="22">
        <v>3</v>
      </c>
      <c r="E69" s="4">
        <f aca="true" t="shared" si="31" ref="E69:J69">E70+E71+E72</f>
        <v>12667</v>
      </c>
      <c r="F69" s="4">
        <f t="shared" si="31"/>
        <v>0</v>
      </c>
      <c r="G69" s="4">
        <f t="shared" si="31"/>
        <v>500</v>
      </c>
      <c r="H69" s="4">
        <f t="shared" si="31"/>
        <v>5000</v>
      </c>
      <c r="I69" s="4">
        <f t="shared" si="31"/>
        <v>6667</v>
      </c>
      <c r="J69" s="4">
        <f t="shared" si="31"/>
        <v>500</v>
      </c>
      <c r="K69" s="34">
        <f t="shared" si="19"/>
        <v>3447</v>
      </c>
      <c r="L69" s="4">
        <f>L70+L71+L72</f>
        <v>0</v>
      </c>
      <c r="M69" s="4">
        <f>M70+M71+M72</f>
        <v>262</v>
      </c>
      <c r="N69" s="4">
        <f>N70+N71+N72</f>
        <v>800</v>
      </c>
      <c r="O69" s="4">
        <f>O70+O71+O72</f>
        <v>2385</v>
      </c>
      <c r="P69" s="68">
        <f>P70+P71+P72</f>
        <v>0</v>
      </c>
      <c r="Q69" s="62" t="s">
        <v>133</v>
      </c>
      <c r="R69" s="3" t="s">
        <v>134</v>
      </c>
      <c r="S69" s="17"/>
      <c r="T69" s="17">
        <v>3</v>
      </c>
      <c r="U69" s="34">
        <f t="shared" si="26"/>
        <v>4496</v>
      </c>
      <c r="V69" s="4">
        <f aca="true" t="shared" si="32" ref="V69:AA69">V70+V71+V72</f>
        <v>0</v>
      </c>
      <c r="W69" s="4">
        <f t="shared" si="32"/>
        <v>100</v>
      </c>
      <c r="X69" s="4">
        <f t="shared" si="32"/>
        <v>600</v>
      </c>
      <c r="Y69" s="4">
        <f t="shared" si="32"/>
        <v>2875</v>
      </c>
      <c r="Z69" s="4">
        <f t="shared" si="32"/>
        <v>921</v>
      </c>
      <c r="AA69" s="4">
        <f t="shared" si="32"/>
        <v>0</v>
      </c>
      <c r="AB69" s="4"/>
      <c r="AC69" s="4"/>
      <c r="AD69" s="98"/>
      <c r="AE69" s="87"/>
      <c r="AF69" s="83"/>
      <c r="AG69" s="83"/>
      <c r="AH69" s="87"/>
      <c r="AI69" s="83"/>
    </row>
    <row r="70" spans="1:35" s="13" customFormat="1" ht="30" customHeight="1">
      <c r="A70" s="7">
        <v>1</v>
      </c>
      <c r="B70" s="7" t="s">
        <v>135</v>
      </c>
      <c r="C70" s="7" t="s">
        <v>62</v>
      </c>
      <c r="D70" s="25" t="s">
        <v>136</v>
      </c>
      <c r="E70" s="9">
        <v>7305</v>
      </c>
      <c r="F70" s="107"/>
      <c r="G70" s="9">
        <v>500</v>
      </c>
      <c r="H70" s="9">
        <v>3600</v>
      </c>
      <c r="I70" s="9">
        <v>3205</v>
      </c>
      <c r="J70" s="9"/>
      <c r="K70" s="9">
        <v>1912</v>
      </c>
      <c r="L70" s="10"/>
      <c r="M70" s="9">
        <v>262</v>
      </c>
      <c r="N70" s="10">
        <v>800</v>
      </c>
      <c r="O70" s="10">
        <v>850</v>
      </c>
      <c r="P70" s="69"/>
      <c r="Q70" s="7">
        <v>1</v>
      </c>
      <c r="R70" s="7" t="s">
        <v>135</v>
      </c>
      <c r="S70" s="9" t="s">
        <v>137</v>
      </c>
      <c r="T70" s="33" t="s">
        <v>51</v>
      </c>
      <c r="U70" s="17">
        <f t="shared" si="26"/>
        <v>2320</v>
      </c>
      <c r="V70" s="10">
        <v>0</v>
      </c>
      <c r="W70" s="9">
        <v>100</v>
      </c>
      <c r="X70" s="10">
        <v>400</v>
      </c>
      <c r="Y70" s="10">
        <v>1520</v>
      </c>
      <c r="Z70" s="10">
        <v>300</v>
      </c>
      <c r="AA70" s="10"/>
      <c r="AB70" s="7" t="s">
        <v>28</v>
      </c>
      <c r="AC70" s="7" t="s">
        <v>175</v>
      </c>
      <c r="AD70" s="98"/>
      <c r="AE70" s="87"/>
      <c r="AF70" s="83"/>
      <c r="AG70" s="83"/>
      <c r="AH70" s="87"/>
      <c r="AI70" s="83"/>
    </row>
    <row r="71" spans="1:35" s="13" customFormat="1" ht="32.25" customHeight="1">
      <c r="A71" s="7">
        <v>2</v>
      </c>
      <c r="B71" s="7" t="s">
        <v>138</v>
      </c>
      <c r="C71" s="7" t="s">
        <v>62</v>
      </c>
      <c r="D71" s="25" t="s">
        <v>339</v>
      </c>
      <c r="E71" s="9">
        <f>F71+G71+H71+I71+J71</f>
        <v>1702</v>
      </c>
      <c r="F71" s="106"/>
      <c r="G71" s="9"/>
      <c r="H71" s="9">
        <v>900</v>
      </c>
      <c r="I71" s="9">
        <v>802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7">
        <v>2</v>
      </c>
      <c r="R71" s="7" t="s">
        <v>138</v>
      </c>
      <c r="S71" s="9" t="s">
        <v>137</v>
      </c>
      <c r="T71" s="33" t="s">
        <v>193</v>
      </c>
      <c r="U71" s="26">
        <f t="shared" si="26"/>
        <v>1051</v>
      </c>
      <c r="V71" s="9">
        <v>0</v>
      </c>
      <c r="W71" s="9">
        <v>0</v>
      </c>
      <c r="X71" s="9">
        <v>200</v>
      </c>
      <c r="Y71" s="9">
        <v>630</v>
      </c>
      <c r="Z71" s="9">
        <v>221</v>
      </c>
      <c r="AA71" s="9"/>
      <c r="AB71" s="7" t="s">
        <v>28</v>
      </c>
      <c r="AC71" s="7" t="s">
        <v>175</v>
      </c>
      <c r="AD71" s="98"/>
      <c r="AE71" s="87"/>
      <c r="AF71" s="83"/>
      <c r="AG71" s="83"/>
      <c r="AH71" s="87"/>
      <c r="AI71" s="83"/>
    </row>
    <row r="72" spans="1:35" s="50" customFormat="1" ht="71.25" customHeight="1">
      <c r="A72" s="7">
        <v>3</v>
      </c>
      <c r="B72" s="7" t="s">
        <v>139</v>
      </c>
      <c r="C72" s="12" t="s">
        <v>62</v>
      </c>
      <c r="D72" s="14" t="s">
        <v>340</v>
      </c>
      <c r="E72" s="9">
        <f>F72+G72+H72+I72+J72</f>
        <v>3660</v>
      </c>
      <c r="F72" s="9"/>
      <c r="G72" s="52"/>
      <c r="H72" s="52">
        <v>500</v>
      </c>
      <c r="I72" s="52">
        <v>2660</v>
      </c>
      <c r="J72" s="52">
        <v>500</v>
      </c>
      <c r="K72" s="9">
        <v>1535</v>
      </c>
      <c r="L72" s="9"/>
      <c r="M72" s="9"/>
      <c r="N72" s="9"/>
      <c r="O72" s="9">
        <v>1535</v>
      </c>
      <c r="P72" s="9"/>
      <c r="Q72" s="7">
        <v>3</v>
      </c>
      <c r="R72" s="7" t="s">
        <v>139</v>
      </c>
      <c r="S72" s="9" t="s">
        <v>137</v>
      </c>
      <c r="T72" s="33" t="s">
        <v>206</v>
      </c>
      <c r="U72" s="26">
        <f t="shared" si="26"/>
        <v>1125</v>
      </c>
      <c r="V72" s="9"/>
      <c r="W72" s="9"/>
      <c r="X72" s="9"/>
      <c r="Y72" s="9">
        <v>725</v>
      </c>
      <c r="Z72" s="9">
        <v>400</v>
      </c>
      <c r="AA72" s="9"/>
      <c r="AB72" s="12" t="s">
        <v>30</v>
      </c>
      <c r="AC72" s="12" t="s">
        <v>31</v>
      </c>
      <c r="AD72" s="98"/>
      <c r="AE72" s="87"/>
      <c r="AF72" s="83"/>
      <c r="AG72" s="83"/>
      <c r="AH72" s="87"/>
      <c r="AI72" s="83"/>
    </row>
    <row r="73" spans="1:35" s="50" customFormat="1" ht="24.75" customHeight="1">
      <c r="A73" s="62" t="s">
        <v>59</v>
      </c>
      <c r="B73" s="3" t="s">
        <v>140</v>
      </c>
      <c r="C73" s="22"/>
      <c r="D73" s="22">
        <v>2</v>
      </c>
      <c r="E73" s="4">
        <f aca="true" t="shared" si="33" ref="E73:J73">E74+E75</f>
        <v>27150</v>
      </c>
      <c r="F73" s="4">
        <f t="shared" si="33"/>
        <v>4000</v>
      </c>
      <c r="G73" s="4">
        <f t="shared" si="33"/>
        <v>3400</v>
      </c>
      <c r="H73" s="4">
        <f t="shared" si="33"/>
        <v>16750</v>
      </c>
      <c r="I73" s="4">
        <f t="shared" si="33"/>
        <v>3000</v>
      </c>
      <c r="J73" s="4">
        <f t="shared" si="33"/>
        <v>0</v>
      </c>
      <c r="K73" s="28">
        <f t="shared" si="19"/>
        <v>3117</v>
      </c>
      <c r="L73" s="4">
        <f>L74+L76+L77</f>
        <v>2000</v>
      </c>
      <c r="M73" s="4">
        <f>M74+M76+M77</f>
        <v>0</v>
      </c>
      <c r="N73" s="4">
        <f>N74+N76+N77</f>
        <v>0</v>
      </c>
      <c r="O73" s="4">
        <f>O74+O76+O77</f>
        <v>1117</v>
      </c>
      <c r="P73" s="68">
        <f>P74+P76+P77</f>
        <v>0</v>
      </c>
      <c r="Q73" s="62" t="s">
        <v>59</v>
      </c>
      <c r="R73" s="3" t="s">
        <v>140</v>
      </c>
      <c r="S73" s="28"/>
      <c r="T73" s="28">
        <v>2</v>
      </c>
      <c r="U73" s="28">
        <f>U74+U75</f>
        <v>12500</v>
      </c>
      <c r="V73" s="28">
        <f aca="true" t="shared" si="34" ref="V73:AA73">V74+V75</f>
        <v>0</v>
      </c>
      <c r="W73" s="28">
        <f t="shared" si="34"/>
        <v>1500</v>
      </c>
      <c r="X73" s="28">
        <f t="shared" si="34"/>
        <v>8917.34</v>
      </c>
      <c r="Y73" s="28">
        <f t="shared" si="34"/>
        <v>1882.6599999999999</v>
      </c>
      <c r="Z73" s="28">
        <f t="shared" si="34"/>
        <v>200</v>
      </c>
      <c r="AA73" s="28">
        <f t="shared" si="34"/>
        <v>278</v>
      </c>
      <c r="AB73" s="22"/>
      <c r="AC73" s="22"/>
      <c r="AD73" s="98"/>
      <c r="AE73" s="87"/>
      <c r="AF73" s="83"/>
      <c r="AG73" s="83"/>
      <c r="AH73" s="87"/>
      <c r="AI73" s="83"/>
    </row>
    <row r="74" spans="1:35" s="13" customFormat="1" ht="30" customHeight="1">
      <c r="A74" s="7">
        <v>1</v>
      </c>
      <c r="B74" s="7" t="s">
        <v>141</v>
      </c>
      <c r="C74" s="7" t="s">
        <v>142</v>
      </c>
      <c r="D74" s="25" t="s">
        <v>143</v>
      </c>
      <c r="E74" s="9">
        <f>F74+G74+H74+I74</f>
        <v>21000</v>
      </c>
      <c r="F74" s="26">
        <v>4000</v>
      </c>
      <c r="G74" s="9">
        <v>3000</v>
      </c>
      <c r="H74" s="26">
        <v>12000</v>
      </c>
      <c r="I74" s="26">
        <v>2000</v>
      </c>
      <c r="J74" s="27">
        <v>0</v>
      </c>
      <c r="K74" s="17">
        <f t="shared" si="19"/>
        <v>3117</v>
      </c>
      <c r="L74" s="27">
        <v>2000</v>
      </c>
      <c r="M74" s="9">
        <v>0</v>
      </c>
      <c r="N74" s="27">
        <v>0</v>
      </c>
      <c r="O74" s="66">
        <v>1117</v>
      </c>
      <c r="P74" s="71"/>
      <c r="Q74" s="7">
        <v>1</v>
      </c>
      <c r="R74" s="7" t="s">
        <v>141</v>
      </c>
      <c r="S74" s="17" t="s">
        <v>142</v>
      </c>
      <c r="T74" s="104" t="s">
        <v>52</v>
      </c>
      <c r="U74" s="17">
        <f aca="true" t="shared" si="35" ref="U74:U93">V74+W74+X74+Y74+Z74</f>
        <v>10000</v>
      </c>
      <c r="V74" s="27"/>
      <c r="W74" s="9">
        <v>1500</v>
      </c>
      <c r="X74" s="27">
        <v>7617.34</v>
      </c>
      <c r="Y74" s="27">
        <v>882.66</v>
      </c>
      <c r="Z74" s="27"/>
      <c r="AA74" s="27"/>
      <c r="AB74" s="7" t="s">
        <v>144</v>
      </c>
      <c r="AC74" s="7" t="s">
        <v>177</v>
      </c>
      <c r="AD74" s="98"/>
      <c r="AE74" s="87"/>
      <c r="AF74" s="83"/>
      <c r="AG74" s="83"/>
      <c r="AH74" s="87"/>
      <c r="AI74" s="83"/>
    </row>
    <row r="75" spans="1:35" s="13" customFormat="1" ht="30" customHeight="1">
      <c r="A75" s="7">
        <v>2</v>
      </c>
      <c r="B75" s="7" t="s">
        <v>147</v>
      </c>
      <c r="C75" s="31"/>
      <c r="D75" s="25" t="s">
        <v>148</v>
      </c>
      <c r="E75" s="9">
        <f>E76+E77</f>
        <v>6150</v>
      </c>
      <c r="F75" s="9">
        <f>F76+F77</f>
        <v>0</v>
      </c>
      <c r="G75" s="9">
        <f>G76+G77</f>
        <v>400</v>
      </c>
      <c r="H75" s="9">
        <f>H76+H77</f>
        <v>4750</v>
      </c>
      <c r="I75" s="9">
        <f>I76+I77</f>
        <v>1000</v>
      </c>
      <c r="J75" s="26"/>
      <c r="K75" s="17">
        <f>L75+M75+N75+O75+P75</f>
        <v>0</v>
      </c>
      <c r="L75" s="17">
        <v>0</v>
      </c>
      <c r="M75" s="17">
        <v>0</v>
      </c>
      <c r="N75" s="17">
        <v>0</v>
      </c>
      <c r="O75" s="17">
        <v>0</v>
      </c>
      <c r="P75" s="17"/>
      <c r="Q75" s="7">
        <v>2</v>
      </c>
      <c r="R75" s="7" t="s">
        <v>147</v>
      </c>
      <c r="S75" s="17"/>
      <c r="T75" s="104"/>
      <c r="U75" s="17">
        <f>U76+U77</f>
        <v>2500</v>
      </c>
      <c r="V75" s="17">
        <f aca="true" t="shared" si="36" ref="V75:AA75">V76+V77</f>
        <v>0</v>
      </c>
      <c r="W75" s="17">
        <f t="shared" si="36"/>
        <v>0</v>
      </c>
      <c r="X75" s="17">
        <f t="shared" si="36"/>
        <v>1300</v>
      </c>
      <c r="Y75" s="17">
        <f t="shared" si="36"/>
        <v>1000</v>
      </c>
      <c r="Z75" s="17">
        <f t="shared" si="36"/>
        <v>200</v>
      </c>
      <c r="AA75" s="17">
        <f t="shared" si="36"/>
        <v>278</v>
      </c>
      <c r="AB75" s="7" t="s">
        <v>203</v>
      </c>
      <c r="AC75" s="7" t="s">
        <v>204</v>
      </c>
      <c r="AD75" s="98"/>
      <c r="AE75" s="87"/>
      <c r="AF75" s="83"/>
      <c r="AG75" s="83"/>
      <c r="AH75" s="87"/>
      <c r="AI75" s="83"/>
    </row>
    <row r="76" spans="1:35" s="13" customFormat="1" ht="30" customHeight="1">
      <c r="A76" s="7" t="s">
        <v>73</v>
      </c>
      <c r="B76" s="31" t="s">
        <v>341</v>
      </c>
      <c r="C76" s="7" t="s">
        <v>342</v>
      </c>
      <c r="D76" s="25" t="s">
        <v>202</v>
      </c>
      <c r="E76" s="9">
        <f>F76+G76+H76+I76+J76</f>
        <v>2450</v>
      </c>
      <c r="F76" s="26">
        <v>0</v>
      </c>
      <c r="G76" s="9">
        <v>400</v>
      </c>
      <c r="H76" s="26">
        <v>1750</v>
      </c>
      <c r="I76" s="26">
        <v>300</v>
      </c>
      <c r="J76" s="27"/>
      <c r="K76" s="17">
        <f t="shared" si="19"/>
        <v>0</v>
      </c>
      <c r="L76" s="17"/>
      <c r="M76" s="17"/>
      <c r="N76" s="17"/>
      <c r="O76" s="17"/>
      <c r="P76" s="17"/>
      <c r="Q76" s="7" t="s">
        <v>73</v>
      </c>
      <c r="R76" s="31" t="s">
        <v>341</v>
      </c>
      <c r="S76" s="7" t="s">
        <v>342</v>
      </c>
      <c r="T76" s="104" t="s">
        <v>53</v>
      </c>
      <c r="U76" s="17">
        <f>V76+W76+X76+Y76+Z76</f>
        <v>1100</v>
      </c>
      <c r="V76" s="17"/>
      <c r="W76" s="17"/>
      <c r="X76" s="17">
        <v>600</v>
      </c>
      <c r="Y76" s="17">
        <v>300</v>
      </c>
      <c r="Z76" s="17">
        <v>200</v>
      </c>
      <c r="AA76" s="102">
        <v>78</v>
      </c>
      <c r="AB76" s="7" t="s">
        <v>111</v>
      </c>
      <c r="AC76" s="7" t="s">
        <v>112</v>
      </c>
      <c r="AD76" s="98"/>
      <c r="AE76" s="87"/>
      <c r="AF76" s="83"/>
      <c r="AG76" s="83"/>
      <c r="AH76" s="87"/>
      <c r="AI76" s="83"/>
    </row>
    <row r="77" spans="1:35" s="13" customFormat="1" ht="32.25" customHeight="1">
      <c r="A77" s="7" t="s">
        <v>56</v>
      </c>
      <c r="B77" s="31" t="s">
        <v>343</v>
      </c>
      <c r="C77" s="7" t="s">
        <v>344</v>
      </c>
      <c r="D77" s="25" t="s">
        <v>145</v>
      </c>
      <c r="E77" s="9">
        <f>F77+G77+H77+I77+J77</f>
        <v>3700</v>
      </c>
      <c r="F77" s="26"/>
      <c r="G77" s="9">
        <v>0</v>
      </c>
      <c r="H77" s="26">
        <v>3000</v>
      </c>
      <c r="I77" s="26">
        <v>700</v>
      </c>
      <c r="J77" s="27"/>
      <c r="K77" s="17">
        <f t="shared" si="19"/>
        <v>0</v>
      </c>
      <c r="L77" s="17"/>
      <c r="M77" s="17"/>
      <c r="N77" s="17"/>
      <c r="O77" s="17"/>
      <c r="P77" s="17"/>
      <c r="Q77" s="7" t="s">
        <v>56</v>
      </c>
      <c r="R77" s="31" t="s">
        <v>343</v>
      </c>
      <c r="S77" s="7" t="s">
        <v>344</v>
      </c>
      <c r="T77" s="104" t="s">
        <v>53</v>
      </c>
      <c r="U77" s="17">
        <f t="shared" si="35"/>
        <v>1400</v>
      </c>
      <c r="V77" s="17"/>
      <c r="W77" s="17"/>
      <c r="X77" s="17">
        <v>700</v>
      </c>
      <c r="Y77" s="17">
        <v>700</v>
      </c>
      <c r="Z77" s="17"/>
      <c r="AA77" s="17">
        <v>200</v>
      </c>
      <c r="AB77" s="7" t="s">
        <v>146</v>
      </c>
      <c r="AC77" s="7" t="s">
        <v>194</v>
      </c>
      <c r="AD77" s="98"/>
      <c r="AE77" s="87"/>
      <c r="AF77" s="83"/>
      <c r="AG77" s="83"/>
      <c r="AH77" s="87"/>
      <c r="AI77" s="83"/>
    </row>
    <row r="78" spans="1:35" s="53" customFormat="1" ht="22.5" customHeight="1">
      <c r="A78" s="62" t="s">
        <v>66</v>
      </c>
      <c r="B78" s="3" t="s">
        <v>149</v>
      </c>
      <c r="C78" s="3"/>
      <c r="D78" s="3">
        <v>4</v>
      </c>
      <c r="E78" s="4">
        <f aca="true" t="shared" si="37" ref="E78:J78">E79+E80+E81+E82</f>
        <v>20000</v>
      </c>
      <c r="F78" s="4">
        <f t="shared" si="37"/>
        <v>5500</v>
      </c>
      <c r="G78" s="4">
        <f t="shared" si="37"/>
        <v>0</v>
      </c>
      <c r="H78" s="4">
        <f t="shared" si="37"/>
        <v>0</v>
      </c>
      <c r="I78" s="4">
        <f t="shared" si="37"/>
        <v>14500</v>
      </c>
      <c r="J78" s="4">
        <f t="shared" si="37"/>
        <v>0</v>
      </c>
      <c r="K78" s="34">
        <f t="shared" si="19"/>
        <v>5200</v>
      </c>
      <c r="L78" s="4">
        <f>L79+L80+L81+L82</f>
        <v>1700</v>
      </c>
      <c r="M78" s="4">
        <f>M79+M80+M81+M82</f>
        <v>0</v>
      </c>
      <c r="N78" s="4">
        <f>N79+N80+N81+N82</f>
        <v>0</v>
      </c>
      <c r="O78" s="4">
        <f>O79+O80+O81+O82</f>
        <v>3500</v>
      </c>
      <c r="P78" s="68">
        <f>P79+P80+P81+P82</f>
        <v>0</v>
      </c>
      <c r="Q78" s="62" t="s">
        <v>66</v>
      </c>
      <c r="R78" s="3" t="s">
        <v>149</v>
      </c>
      <c r="S78" s="34"/>
      <c r="T78" s="34">
        <v>3</v>
      </c>
      <c r="U78" s="34">
        <f t="shared" si="35"/>
        <v>4400</v>
      </c>
      <c r="V78" s="4">
        <f aca="true" t="shared" si="38" ref="V78:AA78">V79+V80+V81</f>
        <v>300</v>
      </c>
      <c r="W78" s="4">
        <f t="shared" si="38"/>
        <v>0</v>
      </c>
      <c r="X78" s="4">
        <f t="shared" si="38"/>
        <v>0</v>
      </c>
      <c r="Y78" s="4">
        <f t="shared" si="38"/>
        <v>2000</v>
      </c>
      <c r="Z78" s="4">
        <f t="shared" si="38"/>
        <v>2100</v>
      </c>
      <c r="AA78" s="4">
        <f t="shared" si="38"/>
        <v>0</v>
      </c>
      <c r="AB78" s="3"/>
      <c r="AC78" s="3"/>
      <c r="AD78" s="98"/>
      <c r="AE78" s="87"/>
      <c r="AF78" s="83"/>
      <c r="AG78" s="83"/>
      <c r="AH78" s="87"/>
      <c r="AI78" s="83"/>
    </row>
    <row r="79" spans="1:35" s="13" customFormat="1" ht="49.5" customHeight="1">
      <c r="A79" s="54">
        <v>1</v>
      </c>
      <c r="B79" s="55" t="s">
        <v>150</v>
      </c>
      <c r="C79" s="55" t="s">
        <v>3</v>
      </c>
      <c r="D79" s="56" t="s">
        <v>151</v>
      </c>
      <c r="E79" s="41">
        <f>F79+G79+H79+I79+J79</f>
        <v>12000</v>
      </c>
      <c r="F79" s="38">
        <v>3000</v>
      </c>
      <c r="G79" s="52"/>
      <c r="H79" s="52"/>
      <c r="I79" s="52">
        <v>9000</v>
      </c>
      <c r="J79" s="52">
        <v>0</v>
      </c>
      <c r="K79" s="17">
        <f t="shared" si="19"/>
        <v>1600</v>
      </c>
      <c r="L79" s="38"/>
      <c r="M79" s="9"/>
      <c r="N79" s="27"/>
      <c r="O79" s="38">
        <v>1600</v>
      </c>
      <c r="P79" s="71"/>
      <c r="Q79" s="54">
        <v>1</v>
      </c>
      <c r="R79" s="9" t="s">
        <v>150</v>
      </c>
      <c r="S79" s="9" t="s">
        <v>3</v>
      </c>
      <c r="T79" s="110" t="s">
        <v>230</v>
      </c>
      <c r="U79" s="26">
        <f t="shared" si="35"/>
        <v>2000</v>
      </c>
      <c r="V79" s="38">
        <v>200</v>
      </c>
      <c r="W79" s="9"/>
      <c r="X79" s="27"/>
      <c r="Y79" s="38">
        <v>0</v>
      </c>
      <c r="Z79" s="27">
        <v>1800</v>
      </c>
      <c r="AA79" s="27"/>
      <c r="AB79" s="9" t="s">
        <v>32</v>
      </c>
      <c r="AC79" s="9" t="s">
        <v>4</v>
      </c>
      <c r="AD79" s="98"/>
      <c r="AE79" s="87"/>
      <c r="AF79" s="83"/>
      <c r="AG79" s="83"/>
      <c r="AH79" s="87"/>
      <c r="AI79" s="83"/>
    </row>
    <row r="80" spans="1:35" s="13" customFormat="1" ht="30" customHeight="1">
      <c r="A80" s="7">
        <v>2</v>
      </c>
      <c r="B80" s="30" t="s">
        <v>33</v>
      </c>
      <c r="C80" s="30" t="s">
        <v>3</v>
      </c>
      <c r="D80" s="51" t="s">
        <v>152</v>
      </c>
      <c r="E80" s="41">
        <f>F80+G80+H80+I80+J80</f>
        <v>4000</v>
      </c>
      <c r="F80" s="30">
        <v>1000</v>
      </c>
      <c r="G80" s="9"/>
      <c r="H80" s="37"/>
      <c r="I80" s="30">
        <v>3000</v>
      </c>
      <c r="J80" s="52"/>
      <c r="K80" s="17">
        <f t="shared" si="19"/>
        <v>1800</v>
      </c>
      <c r="L80" s="38">
        <v>600</v>
      </c>
      <c r="M80" s="9"/>
      <c r="N80" s="27"/>
      <c r="O80" s="38">
        <v>1200</v>
      </c>
      <c r="P80" s="69"/>
      <c r="Q80" s="7">
        <v>2</v>
      </c>
      <c r="R80" s="30" t="s">
        <v>33</v>
      </c>
      <c r="S80" s="30" t="s">
        <v>3</v>
      </c>
      <c r="T80" s="104" t="s">
        <v>195</v>
      </c>
      <c r="U80" s="17">
        <f t="shared" si="35"/>
        <v>1400</v>
      </c>
      <c r="V80" s="38">
        <v>100</v>
      </c>
      <c r="W80" s="9"/>
      <c r="X80" s="27"/>
      <c r="Y80" s="38">
        <v>1200</v>
      </c>
      <c r="Z80" s="10">
        <v>100</v>
      </c>
      <c r="AA80" s="103"/>
      <c r="AB80" s="12" t="s">
        <v>32</v>
      </c>
      <c r="AC80" s="12" t="s">
        <v>4</v>
      </c>
      <c r="AD80" s="98"/>
      <c r="AE80" s="87"/>
      <c r="AF80" s="83"/>
      <c r="AG80" s="83"/>
      <c r="AH80" s="87"/>
      <c r="AI80" s="83"/>
    </row>
    <row r="81" spans="1:35" s="13" customFormat="1" ht="30" customHeight="1">
      <c r="A81" s="7">
        <v>3</v>
      </c>
      <c r="B81" s="12" t="s">
        <v>34</v>
      </c>
      <c r="C81" s="12" t="s">
        <v>3</v>
      </c>
      <c r="D81" s="14" t="s">
        <v>153</v>
      </c>
      <c r="E81" s="41">
        <f>F81+G81+H81+I81+J81</f>
        <v>3000</v>
      </c>
      <c r="F81" s="26">
        <v>1000</v>
      </c>
      <c r="G81" s="9"/>
      <c r="H81" s="26"/>
      <c r="I81" s="26">
        <v>2000</v>
      </c>
      <c r="J81" s="52"/>
      <c r="K81" s="17">
        <f t="shared" si="19"/>
        <v>800</v>
      </c>
      <c r="L81" s="38">
        <v>600</v>
      </c>
      <c r="M81" s="9"/>
      <c r="N81" s="27"/>
      <c r="O81" s="38">
        <v>200</v>
      </c>
      <c r="P81" s="71"/>
      <c r="Q81" s="7">
        <v>3</v>
      </c>
      <c r="R81" s="12" t="s">
        <v>34</v>
      </c>
      <c r="S81" s="12" t="s">
        <v>3</v>
      </c>
      <c r="T81" s="104" t="s">
        <v>54</v>
      </c>
      <c r="U81" s="17">
        <f t="shared" si="35"/>
        <v>1000</v>
      </c>
      <c r="V81" s="38">
        <v>0</v>
      </c>
      <c r="W81" s="9"/>
      <c r="X81" s="27"/>
      <c r="Y81" s="38">
        <v>800</v>
      </c>
      <c r="Z81" s="27">
        <v>200</v>
      </c>
      <c r="AA81" s="27"/>
      <c r="AB81" s="12" t="s">
        <v>32</v>
      </c>
      <c r="AC81" s="12" t="s">
        <v>4</v>
      </c>
      <c r="AD81" s="98"/>
      <c r="AE81" s="87"/>
      <c r="AF81" s="83"/>
      <c r="AG81" s="83"/>
      <c r="AH81" s="87"/>
      <c r="AI81" s="83"/>
    </row>
    <row r="82" spans="1:35" s="13" customFormat="1" ht="30" customHeight="1">
      <c r="A82" s="7">
        <v>4</v>
      </c>
      <c r="B82" s="57" t="s">
        <v>154</v>
      </c>
      <c r="C82" s="7" t="s">
        <v>3</v>
      </c>
      <c r="D82" s="58" t="s">
        <v>155</v>
      </c>
      <c r="E82" s="41">
        <f>F82+G82+H82+I82+J82</f>
        <v>1000</v>
      </c>
      <c r="F82" s="17">
        <v>500</v>
      </c>
      <c r="G82" s="52"/>
      <c r="H82" s="52"/>
      <c r="I82" s="52">
        <v>500</v>
      </c>
      <c r="J82" s="52"/>
      <c r="K82" s="17">
        <f t="shared" si="19"/>
        <v>1000</v>
      </c>
      <c r="L82" s="17">
        <f>L83+L84</f>
        <v>500</v>
      </c>
      <c r="M82" s="17">
        <f>M83+M84</f>
        <v>0</v>
      </c>
      <c r="N82" s="17">
        <f>N83+N84</f>
        <v>0</v>
      </c>
      <c r="O82" s="17">
        <f>O83+O84</f>
        <v>500</v>
      </c>
      <c r="P82" s="17">
        <f>P83+P84</f>
        <v>0</v>
      </c>
      <c r="Q82" s="7"/>
      <c r="R82" s="57"/>
      <c r="S82" s="17"/>
      <c r="T82" s="104"/>
      <c r="U82" s="17"/>
      <c r="V82" s="17"/>
      <c r="W82" s="17"/>
      <c r="X82" s="17"/>
      <c r="Y82" s="17"/>
      <c r="Z82" s="17"/>
      <c r="AA82" s="17"/>
      <c r="AB82" s="57"/>
      <c r="AC82" s="57"/>
      <c r="AD82" s="98"/>
      <c r="AE82" s="87"/>
      <c r="AF82" s="83"/>
      <c r="AG82" s="83"/>
      <c r="AH82" s="87"/>
      <c r="AI82" s="83"/>
    </row>
    <row r="83" spans="1:35" s="13" customFormat="1" ht="24.75" customHeight="1">
      <c r="A83" s="7" t="s">
        <v>29</v>
      </c>
      <c r="B83" s="57" t="s">
        <v>156</v>
      </c>
      <c r="C83" s="7" t="s">
        <v>3</v>
      </c>
      <c r="D83" s="58" t="s">
        <v>157</v>
      </c>
      <c r="E83" s="9"/>
      <c r="F83" s="26"/>
      <c r="G83" s="9"/>
      <c r="H83" s="26"/>
      <c r="I83" s="26"/>
      <c r="J83" s="26"/>
      <c r="K83" s="17">
        <f t="shared" si="19"/>
        <v>600</v>
      </c>
      <c r="L83" s="38">
        <v>340</v>
      </c>
      <c r="M83" s="9"/>
      <c r="N83" s="27"/>
      <c r="O83" s="38">
        <v>260</v>
      </c>
      <c r="P83" s="71"/>
      <c r="Q83" s="7"/>
      <c r="R83" s="57"/>
      <c r="S83" s="17"/>
      <c r="T83" s="104"/>
      <c r="U83" s="17"/>
      <c r="V83" s="38"/>
      <c r="W83" s="9"/>
      <c r="X83" s="27"/>
      <c r="Y83" s="38"/>
      <c r="Z83" s="27"/>
      <c r="AA83" s="27"/>
      <c r="AB83" s="57"/>
      <c r="AC83" s="57"/>
      <c r="AD83" s="98"/>
      <c r="AE83" s="87"/>
      <c r="AF83" s="83"/>
      <c r="AG83" s="83"/>
      <c r="AH83" s="87"/>
      <c r="AI83" s="83"/>
    </row>
    <row r="84" spans="1:35" s="13" customFormat="1" ht="24.75" customHeight="1">
      <c r="A84" s="7" t="s">
        <v>56</v>
      </c>
      <c r="B84" s="57" t="s">
        <v>158</v>
      </c>
      <c r="C84" s="7" t="s">
        <v>3</v>
      </c>
      <c r="D84" s="58" t="s">
        <v>159</v>
      </c>
      <c r="E84" s="9"/>
      <c r="F84" s="26"/>
      <c r="G84" s="9"/>
      <c r="H84" s="26"/>
      <c r="I84" s="26"/>
      <c r="J84" s="26"/>
      <c r="K84" s="17">
        <f t="shared" si="19"/>
        <v>400</v>
      </c>
      <c r="L84" s="38">
        <v>160</v>
      </c>
      <c r="M84" s="9"/>
      <c r="N84" s="27"/>
      <c r="O84" s="38">
        <v>240</v>
      </c>
      <c r="P84" s="71"/>
      <c r="Q84" s="7"/>
      <c r="R84" s="57"/>
      <c r="S84" s="17"/>
      <c r="T84" s="104"/>
      <c r="U84" s="17"/>
      <c r="V84" s="38"/>
      <c r="W84" s="9"/>
      <c r="X84" s="27"/>
      <c r="Y84" s="38"/>
      <c r="Z84" s="27"/>
      <c r="AA84" s="27"/>
      <c r="AB84" s="57"/>
      <c r="AC84" s="57"/>
      <c r="AD84" s="98"/>
      <c r="AE84" s="87"/>
      <c r="AF84" s="83"/>
      <c r="AG84" s="83"/>
      <c r="AH84" s="87"/>
      <c r="AI84" s="83"/>
    </row>
    <row r="85" spans="1:35" s="6" customFormat="1" ht="25.5" customHeight="1">
      <c r="A85" s="62" t="s">
        <v>94</v>
      </c>
      <c r="B85" s="59" t="s">
        <v>160</v>
      </c>
      <c r="C85" s="3"/>
      <c r="D85" s="59" t="s">
        <v>161</v>
      </c>
      <c r="E85" s="4">
        <f aca="true" t="shared" si="39" ref="E85:J85">E86+E87</f>
        <v>8728</v>
      </c>
      <c r="F85" s="4">
        <f t="shared" si="39"/>
        <v>1400</v>
      </c>
      <c r="G85" s="4">
        <f t="shared" si="39"/>
        <v>600</v>
      </c>
      <c r="H85" s="4">
        <f t="shared" si="39"/>
        <v>428</v>
      </c>
      <c r="I85" s="4">
        <f t="shared" si="39"/>
        <v>3000</v>
      </c>
      <c r="J85" s="4">
        <f t="shared" si="39"/>
        <v>3300</v>
      </c>
      <c r="K85" s="34">
        <f aca="true" t="shared" si="40" ref="K85:K93">L85+M85+N85+O85+P85</f>
        <v>2600</v>
      </c>
      <c r="L85" s="4">
        <f>L86+L87</f>
        <v>300</v>
      </c>
      <c r="M85" s="4">
        <f>M86+M87</f>
        <v>0</v>
      </c>
      <c r="N85" s="4">
        <f>N86+N87</f>
        <v>0</v>
      </c>
      <c r="O85" s="4">
        <f>O86+O87</f>
        <v>1050</v>
      </c>
      <c r="P85" s="68">
        <f>P86+P87</f>
        <v>1250</v>
      </c>
      <c r="Q85" s="62" t="s">
        <v>94</v>
      </c>
      <c r="R85" s="59" t="s">
        <v>160</v>
      </c>
      <c r="S85" s="17"/>
      <c r="T85" s="17">
        <v>2</v>
      </c>
      <c r="U85" s="34">
        <f aca="true" t="shared" si="41" ref="U85:Z85">U86+U87</f>
        <v>3350</v>
      </c>
      <c r="V85" s="34">
        <f t="shared" si="41"/>
        <v>0</v>
      </c>
      <c r="W85" s="34">
        <f t="shared" si="41"/>
        <v>0</v>
      </c>
      <c r="X85" s="34">
        <f t="shared" si="41"/>
        <v>0</v>
      </c>
      <c r="Y85" s="34">
        <f t="shared" si="41"/>
        <v>1350</v>
      </c>
      <c r="Z85" s="34">
        <f t="shared" si="41"/>
        <v>2000</v>
      </c>
      <c r="AA85" s="4">
        <f>AA87</f>
        <v>0</v>
      </c>
      <c r="AB85" s="59"/>
      <c r="AC85" s="59"/>
      <c r="AD85" s="98"/>
      <c r="AE85" s="87"/>
      <c r="AF85" s="83"/>
      <c r="AG85" s="83"/>
      <c r="AH85" s="87"/>
      <c r="AI85" s="83"/>
    </row>
    <row r="86" spans="1:35" s="13" customFormat="1" ht="21" customHeight="1">
      <c r="A86" s="7">
        <v>1</v>
      </c>
      <c r="B86" s="12" t="s">
        <v>35</v>
      </c>
      <c r="C86" s="12" t="s">
        <v>3</v>
      </c>
      <c r="D86" s="14" t="s">
        <v>162</v>
      </c>
      <c r="E86" s="9">
        <v>3800</v>
      </c>
      <c r="F86" s="27">
        <v>900</v>
      </c>
      <c r="G86" s="27"/>
      <c r="H86" s="27"/>
      <c r="I86" s="27">
        <v>500</v>
      </c>
      <c r="J86" s="27">
        <v>2400</v>
      </c>
      <c r="K86" s="17">
        <f t="shared" si="40"/>
        <v>2000</v>
      </c>
      <c r="L86" s="27">
        <v>300</v>
      </c>
      <c r="M86" s="9"/>
      <c r="N86" s="27"/>
      <c r="O86" s="27">
        <v>500</v>
      </c>
      <c r="P86" s="71">
        <v>1200</v>
      </c>
      <c r="Q86" s="7">
        <v>1</v>
      </c>
      <c r="R86" s="12" t="s">
        <v>35</v>
      </c>
      <c r="S86" s="17" t="s">
        <v>142</v>
      </c>
      <c r="T86" s="104" t="s">
        <v>231</v>
      </c>
      <c r="U86" s="17">
        <v>2000</v>
      </c>
      <c r="V86" s="27"/>
      <c r="W86" s="9"/>
      <c r="X86" s="27"/>
      <c r="Y86" s="27"/>
      <c r="Z86" s="27">
        <v>2000</v>
      </c>
      <c r="AA86" s="27"/>
      <c r="AB86" s="122" t="s">
        <v>36</v>
      </c>
      <c r="AC86" s="122" t="s">
        <v>37</v>
      </c>
      <c r="AD86" s="98"/>
      <c r="AE86" s="87"/>
      <c r="AF86" s="83"/>
      <c r="AG86" s="83"/>
      <c r="AH86" s="87"/>
      <c r="AI86" s="83"/>
    </row>
    <row r="87" spans="1:35" s="13" customFormat="1" ht="44.25" customHeight="1">
      <c r="A87" s="7">
        <v>2</v>
      </c>
      <c r="B87" s="12" t="s">
        <v>38</v>
      </c>
      <c r="C87" s="7" t="s">
        <v>3</v>
      </c>
      <c r="D87" s="14" t="s">
        <v>163</v>
      </c>
      <c r="E87" s="9">
        <v>4928</v>
      </c>
      <c r="F87" s="26">
        <v>500</v>
      </c>
      <c r="G87" s="9">
        <v>600</v>
      </c>
      <c r="H87" s="26">
        <v>428</v>
      </c>
      <c r="I87" s="26">
        <v>2500</v>
      </c>
      <c r="J87" s="26">
        <v>900</v>
      </c>
      <c r="K87" s="17">
        <f t="shared" si="40"/>
        <v>600</v>
      </c>
      <c r="L87" s="27"/>
      <c r="M87" s="9"/>
      <c r="N87" s="27"/>
      <c r="O87" s="27">
        <v>550</v>
      </c>
      <c r="P87" s="71">
        <v>50</v>
      </c>
      <c r="Q87" s="7">
        <v>2</v>
      </c>
      <c r="R87" s="12" t="s">
        <v>38</v>
      </c>
      <c r="S87" s="7" t="s">
        <v>3</v>
      </c>
      <c r="T87" s="104" t="s">
        <v>196</v>
      </c>
      <c r="U87" s="17">
        <f t="shared" si="35"/>
        <v>1350</v>
      </c>
      <c r="V87" s="27"/>
      <c r="W87" s="9"/>
      <c r="X87" s="27"/>
      <c r="Y87" s="27">
        <v>1350</v>
      </c>
      <c r="Z87" s="27"/>
      <c r="AA87" s="27"/>
      <c r="AB87" s="122"/>
      <c r="AC87" s="122"/>
      <c r="AD87" s="98"/>
      <c r="AE87" s="87"/>
      <c r="AF87" s="83"/>
      <c r="AG87" s="83"/>
      <c r="AH87" s="87"/>
      <c r="AI87" s="83"/>
    </row>
    <row r="88" spans="1:35" s="6" customFormat="1" ht="23.25" customHeight="1">
      <c r="A88" s="62" t="s">
        <v>120</v>
      </c>
      <c r="B88" s="22" t="s">
        <v>164</v>
      </c>
      <c r="C88" s="3"/>
      <c r="D88" s="22">
        <v>1</v>
      </c>
      <c r="E88" s="4">
        <f aca="true" t="shared" si="42" ref="E88:J88">E89</f>
        <v>500</v>
      </c>
      <c r="F88" s="4">
        <f t="shared" si="42"/>
        <v>200</v>
      </c>
      <c r="G88" s="4">
        <f t="shared" si="42"/>
        <v>0</v>
      </c>
      <c r="H88" s="4">
        <f t="shared" si="42"/>
        <v>0</v>
      </c>
      <c r="I88" s="4">
        <f t="shared" si="42"/>
        <v>300</v>
      </c>
      <c r="J88" s="4">
        <f t="shared" si="42"/>
        <v>0</v>
      </c>
      <c r="K88" s="34">
        <f t="shared" si="40"/>
        <v>0</v>
      </c>
      <c r="L88" s="32">
        <v>0</v>
      </c>
      <c r="M88" s="4">
        <v>0</v>
      </c>
      <c r="N88" s="32">
        <v>0</v>
      </c>
      <c r="O88" s="32">
        <v>0</v>
      </c>
      <c r="P88" s="76">
        <v>0</v>
      </c>
      <c r="Q88" s="62" t="s">
        <v>120</v>
      </c>
      <c r="R88" s="22" t="s">
        <v>164</v>
      </c>
      <c r="S88" s="17"/>
      <c r="T88" s="17">
        <v>0</v>
      </c>
      <c r="U88" s="34">
        <f t="shared" si="35"/>
        <v>0</v>
      </c>
      <c r="V88" s="32">
        <f>V89</f>
        <v>0</v>
      </c>
      <c r="W88" s="32">
        <f>W89</f>
        <v>0</v>
      </c>
      <c r="X88" s="32">
        <f>X89</f>
        <v>0</v>
      </c>
      <c r="Y88" s="32">
        <f>Y89</f>
        <v>0</v>
      </c>
      <c r="Z88" s="32">
        <f>Z89</f>
        <v>0</v>
      </c>
      <c r="AA88" s="32"/>
      <c r="AB88" s="22"/>
      <c r="AC88" s="22"/>
      <c r="AD88" s="98"/>
      <c r="AE88" s="87"/>
      <c r="AF88" s="83"/>
      <c r="AG88" s="83"/>
      <c r="AH88" s="87"/>
      <c r="AI88" s="83"/>
    </row>
    <row r="89" spans="1:35" s="13" customFormat="1" ht="30" customHeight="1">
      <c r="A89" s="7"/>
      <c r="B89" s="7" t="s">
        <v>165</v>
      </c>
      <c r="C89" s="7" t="s">
        <v>166</v>
      </c>
      <c r="D89" s="25" t="s">
        <v>167</v>
      </c>
      <c r="E89" s="9">
        <v>500</v>
      </c>
      <c r="F89" s="26">
        <v>200</v>
      </c>
      <c r="G89" s="9"/>
      <c r="H89" s="26"/>
      <c r="I89" s="26">
        <v>300</v>
      </c>
      <c r="J89" s="26"/>
      <c r="K89" s="17">
        <f t="shared" si="40"/>
        <v>0</v>
      </c>
      <c r="L89" s="9">
        <v>0</v>
      </c>
      <c r="M89" s="9">
        <v>0</v>
      </c>
      <c r="N89" s="9">
        <v>0</v>
      </c>
      <c r="O89" s="9">
        <v>0</v>
      </c>
      <c r="P89" s="11">
        <v>0</v>
      </c>
      <c r="Q89" s="7"/>
      <c r="R89" s="7"/>
      <c r="S89" s="17"/>
      <c r="T89" s="104"/>
      <c r="U89" s="17"/>
      <c r="V89" s="9"/>
      <c r="W89" s="9"/>
      <c r="X89" s="9"/>
      <c r="Y89" s="9"/>
      <c r="Z89" s="9"/>
      <c r="AA89" s="9"/>
      <c r="AB89" s="12"/>
      <c r="AC89" s="12"/>
      <c r="AD89" s="98"/>
      <c r="AE89" s="87"/>
      <c r="AF89" s="83"/>
      <c r="AG89" s="83"/>
      <c r="AH89" s="87"/>
      <c r="AI89" s="83"/>
    </row>
    <row r="90" spans="1:35" s="6" customFormat="1" ht="23.25" customHeight="1">
      <c r="A90" s="62" t="s">
        <v>168</v>
      </c>
      <c r="B90" s="3" t="s">
        <v>169</v>
      </c>
      <c r="C90" s="3"/>
      <c r="D90" s="3">
        <v>2</v>
      </c>
      <c r="E90" s="4">
        <f aca="true" t="shared" si="43" ref="E90:J90">E92+E93</f>
        <v>2538</v>
      </c>
      <c r="F90" s="4">
        <f>F92+F93</f>
        <v>650</v>
      </c>
      <c r="G90" s="4">
        <f t="shared" si="43"/>
        <v>50</v>
      </c>
      <c r="H90" s="4">
        <f t="shared" si="43"/>
        <v>0</v>
      </c>
      <c r="I90" s="4">
        <f t="shared" si="43"/>
        <v>838</v>
      </c>
      <c r="J90" s="4">
        <f t="shared" si="43"/>
        <v>1000</v>
      </c>
      <c r="K90" s="34">
        <f t="shared" si="40"/>
        <v>1038</v>
      </c>
      <c r="L90" s="4">
        <f>L92+L93</f>
        <v>0</v>
      </c>
      <c r="M90" s="4">
        <f>M92+M93</f>
        <v>0</v>
      </c>
      <c r="N90" s="4">
        <f>N92+N93</f>
        <v>0</v>
      </c>
      <c r="O90" s="60">
        <f>O92+O93</f>
        <v>38</v>
      </c>
      <c r="P90" s="68">
        <f>P92+P93</f>
        <v>1000</v>
      </c>
      <c r="Q90" s="62" t="s">
        <v>168</v>
      </c>
      <c r="R90" s="3" t="s">
        <v>169</v>
      </c>
      <c r="S90" s="17"/>
      <c r="T90" s="17">
        <v>1</v>
      </c>
      <c r="U90" s="34">
        <f t="shared" si="35"/>
        <v>1500</v>
      </c>
      <c r="V90" s="4">
        <f aca="true" t="shared" si="44" ref="V90:AA90">V93</f>
        <v>650</v>
      </c>
      <c r="W90" s="4">
        <f t="shared" si="44"/>
        <v>50</v>
      </c>
      <c r="X90" s="4">
        <f t="shared" si="44"/>
        <v>0</v>
      </c>
      <c r="Y90" s="4">
        <f t="shared" si="44"/>
        <v>800</v>
      </c>
      <c r="Z90" s="4">
        <f t="shared" si="44"/>
        <v>0</v>
      </c>
      <c r="AA90" s="4">
        <f t="shared" si="44"/>
        <v>50</v>
      </c>
      <c r="AB90" s="22"/>
      <c r="AC90" s="22"/>
      <c r="AD90" s="98"/>
      <c r="AE90" s="87"/>
      <c r="AF90" s="83"/>
      <c r="AG90" s="83"/>
      <c r="AH90" s="87"/>
      <c r="AI90" s="83"/>
    </row>
    <row r="91" spans="1:35" s="13" customFormat="1" ht="27" customHeight="1">
      <c r="A91" s="7"/>
      <c r="B91" s="12" t="s">
        <v>39</v>
      </c>
      <c r="C91" s="12" t="s">
        <v>170</v>
      </c>
      <c r="D91" s="14" t="s">
        <v>171</v>
      </c>
      <c r="E91" s="9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17">
        <f t="shared" si="40"/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7"/>
      <c r="R91" s="12"/>
      <c r="S91" s="17"/>
      <c r="T91" s="104"/>
      <c r="U91" s="17"/>
      <c r="V91" s="29"/>
      <c r="W91" s="29"/>
      <c r="X91" s="29"/>
      <c r="Y91" s="29"/>
      <c r="Z91" s="29"/>
      <c r="AA91" s="29"/>
      <c r="AB91" s="12"/>
      <c r="AC91" s="12"/>
      <c r="AD91" s="98"/>
      <c r="AE91" s="87"/>
      <c r="AF91" s="83"/>
      <c r="AG91" s="83"/>
      <c r="AH91" s="87"/>
      <c r="AI91" s="83"/>
    </row>
    <row r="92" spans="1:35" s="13" customFormat="1" ht="35.25" customHeight="1">
      <c r="A92" s="7">
        <v>1</v>
      </c>
      <c r="B92" s="7" t="s">
        <v>172</v>
      </c>
      <c r="C92" s="7" t="s">
        <v>173</v>
      </c>
      <c r="D92" s="25" t="s">
        <v>174</v>
      </c>
      <c r="E92" s="29">
        <v>1038</v>
      </c>
      <c r="F92" s="29"/>
      <c r="G92" s="12"/>
      <c r="H92" s="12"/>
      <c r="I92" s="12">
        <v>38</v>
      </c>
      <c r="J92" s="12">
        <v>1000</v>
      </c>
      <c r="K92" s="17">
        <f t="shared" si="40"/>
        <v>1038</v>
      </c>
      <c r="L92" s="27"/>
      <c r="M92" s="9"/>
      <c r="N92" s="27"/>
      <c r="O92" s="66">
        <v>38</v>
      </c>
      <c r="P92" s="17">
        <v>1000</v>
      </c>
      <c r="Q92" s="7"/>
      <c r="R92" s="7"/>
      <c r="S92" s="17"/>
      <c r="T92" s="104"/>
      <c r="U92" s="17"/>
      <c r="V92" s="27"/>
      <c r="W92" s="9"/>
      <c r="X92" s="27"/>
      <c r="Y92" s="27"/>
      <c r="Z92" s="17"/>
      <c r="AA92" s="17"/>
      <c r="AB92" s="7" t="s">
        <v>40</v>
      </c>
      <c r="AC92" s="7" t="s">
        <v>177</v>
      </c>
      <c r="AD92" s="98"/>
      <c r="AE92" s="87"/>
      <c r="AF92" s="83"/>
      <c r="AG92" s="83"/>
      <c r="AH92" s="87"/>
      <c r="AI92" s="83"/>
    </row>
    <row r="93" spans="1:35" s="48" customFormat="1" ht="53.25" customHeight="1">
      <c r="A93" s="7">
        <v>2</v>
      </c>
      <c r="B93" s="7" t="s">
        <v>197</v>
      </c>
      <c r="C93" s="7" t="s">
        <v>142</v>
      </c>
      <c r="D93" s="104" t="s">
        <v>198</v>
      </c>
      <c r="E93" s="29">
        <f>F93+G93+H93+I93</f>
        <v>1500</v>
      </c>
      <c r="F93" s="27">
        <v>650</v>
      </c>
      <c r="G93" s="27">
        <v>50</v>
      </c>
      <c r="H93" s="27"/>
      <c r="I93" s="27">
        <v>800</v>
      </c>
      <c r="J93" s="27"/>
      <c r="K93" s="17">
        <f t="shared" si="40"/>
        <v>0</v>
      </c>
      <c r="L93" s="44">
        <v>0</v>
      </c>
      <c r="M93" s="44">
        <v>0</v>
      </c>
      <c r="N93" s="44">
        <v>0</v>
      </c>
      <c r="O93" s="44">
        <v>0</v>
      </c>
      <c r="P93" s="77">
        <v>0</v>
      </c>
      <c r="Q93" s="7">
        <v>1</v>
      </c>
      <c r="R93" s="7" t="s">
        <v>197</v>
      </c>
      <c r="S93" s="7" t="s">
        <v>142</v>
      </c>
      <c r="T93" s="104" t="s">
        <v>198</v>
      </c>
      <c r="U93" s="17">
        <f t="shared" si="35"/>
        <v>1500</v>
      </c>
      <c r="V93" s="44">
        <v>650</v>
      </c>
      <c r="W93" s="44">
        <v>50</v>
      </c>
      <c r="X93" s="44"/>
      <c r="Y93" s="44">
        <v>800</v>
      </c>
      <c r="Z93" s="44">
        <v>0</v>
      </c>
      <c r="AA93" s="44">
        <v>50</v>
      </c>
      <c r="AB93" s="12" t="s">
        <v>40</v>
      </c>
      <c r="AC93" s="7" t="s">
        <v>177</v>
      </c>
      <c r="AD93" s="98"/>
      <c r="AE93" s="87"/>
      <c r="AF93" s="83"/>
      <c r="AG93" s="83"/>
      <c r="AH93" s="87"/>
      <c r="AI93" s="83"/>
    </row>
    <row r="94" spans="1:30" ht="14.25">
      <c r="A94" s="80"/>
      <c r="B94" s="78"/>
      <c r="C94" s="78"/>
      <c r="D94" s="79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</sheetData>
  <mergeCells count="11">
    <mergeCell ref="AB86:AB87"/>
    <mergeCell ref="AC86:AC87"/>
    <mergeCell ref="K4:P4"/>
    <mergeCell ref="A2:AC2"/>
    <mergeCell ref="A4:A5"/>
    <mergeCell ref="B4:B5"/>
    <mergeCell ref="C4:C5"/>
    <mergeCell ref="D4:D5"/>
    <mergeCell ref="E4:J4"/>
    <mergeCell ref="Q4:AC4"/>
    <mergeCell ref="Z3:AC3"/>
  </mergeCells>
  <printOptions/>
  <pageMargins left="1.1811023622047245" right="0.15748031496062992" top="0.7874015748031497" bottom="0.7874015748031497" header="0.3937007874015748" footer="0.3937007874015748"/>
  <pageSetup horizontalDpi="600" verticalDpi="600" orientation="landscape" paperSize="8" r:id="rId1"/>
  <headerFooter alignWithMargins="0">
    <oddFooter>&amp;C&amp;14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</cp:lastModifiedBy>
  <cp:lastPrinted>2012-05-24T11:01:45Z</cp:lastPrinted>
  <dcterms:created xsi:type="dcterms:W3CDTF">2012-02-27T08:03:08Z</dcterms:created>
  <dcterms:modified xsi:type="dcterms:W3CDTF">2012-06-14T03:26:47Z</dcterms:modified>
  <cp:category/>
  <cp:version/>
  <cp:contentType/>
  <cp:contentStatus/>
</cp:coreProperties>
</file>